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<sst xmlns="http://schemas.openxmlformats.org/spreadsheetml/2006/main" count="74" uniqueCount="73">
  <si>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</si>
  <si>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</si>
  <si>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</si>
  <si>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</si>
  <si>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</si>
  <si>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</si>
  <si>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</si>
  <si>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</si>
  <si>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</si>
  <si>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</si>
  <si>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</si>
  <si>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</si>
  <si>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</si>
  <si>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</si>
  <si>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</si>
  <si>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</si>
  <si>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</si>
  <si>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</si>
  <si>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</si>
  <si>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</si>
  <si>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</si>
  <si>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</si>
  <si>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</si>
  <si>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</si>
  <si>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</si>
  <si>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</si>
  <si>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</si>
  <si>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</si>
  <si>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</si>
  <si>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</si>
  <si>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</si>
  <si>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</si>
  <si>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</si>
  <si>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</si>
  <si>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</si>
  <si>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</si>
  <si>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</si>
  <si>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</si>
  <si>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</si>
  <si>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</si>
  <si>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</si>
  <si>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</si>
  <si>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</si>
  <si>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</si>
  <si>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</si>
  <si>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</si>
  <si>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</si>
  <si>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</si>
  <si>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</si>
  <si>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</si>
  <si>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</si>
  <si>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</si>
  <si>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</si>
  <si>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</si>
  <si>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</si>
  <si>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</si>
  <si>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</si>
  <si>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</si>
  <si>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</si>
  <si>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</si>
  <si>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</si>
  <si>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</si>
  <si>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</si>
  <si>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</si>
  <si>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</si>
  <si>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</si>
  <si>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</si>
  <si>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</si>
  <si>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2015 год (тыс. руб.)</t>
  </si>
  <si>
    <t>Пенсионное обеспечение</t>
  </si>
  <si>
    <t xml:space="preserve">Расходы бюджета Новосветского сельского поселения за 2015 год по разделам и подразделам функциональной классификации расходов бюджетов РФ. </t>
  </si>
  <si>
    <t>Исполнение за 2015 год  (тыс. руб.)</t>
  </si>
  <si>
    <t>к Решению СД Новосветского сельского поселения ГМР  от 26.02.2016 №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</si>
</sst>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27" sqref="E26:E27"/>
    </sheetView>
  </sheetViews>
  <sheetFormatPr defaultColWidth="9.125" defaultRowHeight="12.75"/>
  <cols>
    <col min="1" max="1" width="44.125" style="1" customWidth="1"/>
    <col min="2" max="2" width="11.875" style="1" customWidth="1"/>
    <col min="3" max="3" width="12.50390625" style="1" hidden="1" customWidth="1"/>
    <col min="4" max="4" width="12.875" style="1" hidden="1" customWidth="1"/>
    <col min="5" max="5" width="12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75390625" style="1" customWidth="1"/>
    <col min="10" max="10" width="11.625" style="1" customWidth="1"/>
    <col min="11" max="16384" width="9.125" style="1" customWidth="1"/>
  </cols>
  <sheetData>
    <row r="1" spans="5:10" ht="15.75" customHeight="1">
      <c r="E1" s="39" t="s">
        <v>67</v>
      </c>
      <c r="F1" s="39"/>
      <c r="G1" s="39"/>
      <c r="H1" s="39"/>
      <c r="I1" s="39"/>
      <c r="J1" s="39"/>
    </row>
    <row r="2" spans="2:10" ht="3" customHeight="1">
      <c r="B2" s="40" t="s">
        <v>72</v>
      </c>
      <c r="C2" s="40"/>
      <c r="D2" s="40"/>
      <c r="E2" s="40"/>
      <c r="F2" s="40"/>
      <c r="G2" s="40"/>
      <c r="H2" s="40"/>
      <c r="I2" s="40"/>
      <c r="J2" s="40"/>
    </row>
    <row r="3" spans="1:10" ht="22.5" customHeight="1">
      <c r="A3" s="3"/>
      <c r="B3" s="40"/>
      <c r="C3" s="40"/>
      <c r="D3" s="40"/>
      <c r="E3" s="40"/>
      <c r="F3" s="40"/>
      <c r="G3" s="40"/>
      <c r="H3" s="40"/>
      <c r="I3" s="40"/>
      <c r="J3" s="40"/>
    </row>
    <row r="4" spans="1:5" ht="12.75" customHeight="1">
      <c r="A4" s="3"/>
      <c r="B4" s="3"/>
      <c r="C4" s="3"/>
      <c r="D4" s="3"/>
      <c r="E4" s="4"/>
    </row>
    <row r="5" spans="1:10" ht="30.75" customHeight="1">
      <c r="A5" s="41" t="s">
        <v>70</v>
      </c>
      <c r="B5" s="41"/>
      <c r="C5" s="41"/>
      <c r="D5" s="41"/>
      <c r="E5" s="41"/>
      <c r="F5" s="41"/>
      <c r="G5" s="41"/>
      <c r="H5" s="41"/>
      <c r="I5" s="41"/>
      <c r="J5" s="41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4" t="s">
        <v>0</v>
      </c>
      <c r="B8" s="34" t="s">
        <v>31</v>
      </c>
      <c r="C8" s="34" t="s">
        <v>56</v>
      </c>
      <c r="D8" s="34" t="s">
        <v>57</v>
      </c>
      <c r="E8" s="34" t="s">
        <v>68</v>
      </c>
      <c r="F8" s="34" t="s">
        <v>48</v>
      </c>
      <c r="G8" s="38" t="s">
        <v>42</v>
      </c>
      <c r="H8" s="37" t="s">
        <v>50</v>
      </c>
      <c r="I8" s="34" t="s">
        <v>71</v>
      </c>
      <c r="J8" s="34" t="s">
        <v>42</v>
      </c>
    </row>
    <row r="9" spans="1:10" ht="16.5" customHeight="1">
      <c r="A9" s="35"/>
      <c r="B9" s="35"/>
      <c r="C9" s="35"/>
      <c r="D9" s="35"/>
      <c r="E9" s="35"/>
      <c r="F9" s="35"/>
      <c r="G9" s="35"/>
      <c r="H9" s="37"/>
      <c r="I9" s="35"/>
      <c r="J9" s="35"/>
    </row>
    <row r="10" spans="1:10" ht="15" customHeight="1">
      <c r="A10" s="36"/>
      <c r="B10" s="36"/>
      <c r="C10" s="36"/>
      <c r="D10" s="36"/>
      <c r="E10" s="36"/>
      <c r="F10" s="36"/>
      <c r="G10" s="36"/>
      <c r="H10" s="37"/>
      <c r="I10" s="36"/>
      <c r="J10" s="36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15059.080000000002</v>
      </c>
      <c r="F11" s="9">
        <f>F12+F13+F14+F15</f>
        <v>6166.9000000000015</v>
      </c>
      <c r="G11" s="10">
        <f aca="true" t="shared" si="0" ref="G11:G28">F11/E11*100</f>
        <v>40.95137285943099</v>
      </c>
      <c r="H11" s="27">
        <f>E11/E42*100</f>
        <v>30.001866764049197</v>
      </c>
      <c r="I11" s="9">
        <f>SUM(I12:I15)</f>
        <v>13345.45</v>
      </c>
      <c r="J11" s="9">
        <f>I11/E11*100</f>
        <v>88.62061958632268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E12/E42*100</f>
        <v>1.003310966033461</v>
      </c>
      <c r="I12" s="11">
        <v>13.65</v>
      </c>
      <c r="J12" s="11">
        <f>I12/E12*100</f>
        <v>2.7104845115170773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11926.52</v>
      </c>
      <c r="F13" s="11">
        <v>5840.1</v>
      </c>
      <c r="G13" s="12">
        <f t="shared" si="0"/>
        <v>48.967343365877056</v>
      </c>
      <c r="H13" s="28">
        <f>E13/E42*100</f>
        <v>23.76093785269538</v>
      </c>
      <c r="I13" s="11">
        <v>10985.67</v>
      </c>
      <c r="J13" s="11">
        <f aca="true" t="shared" si="1" ref="J13:J41">I13/E13*100</f>
        <v>92.11127805931655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83.94</v>
      </c>
      <c r="F14" s="11">
        <v>30.6</v>
      </c>
      <c r="G14" s="12">
        <f t="shared" si="0"/>
        <v>36.45461043602574</v>
      </c>
      <c r="H14" s="28">
        <f>E14/E42*100</f>
        <v>0.16723177618913565</v>
      </c>
      <c r="I14" s="11">
        <v>0</v>
      </c>
      <c r="J14" s="11">
        <f t="shared" si="1"/>
        <v>0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2545.02</v>
      </c>
      <c r="F15" s="13">
        <v>91.6</v>
      </c>
      <c r="G15" s="12">
        <f t="shared" si="0"/>
        <v>3.5991858610148446</v>
      </c>
      <c r="H15" s="28">
        <f>E15/E42*100</f>
        <v>5.070386169131213</v>
      </c>
      <c r="I15" s="11">
        <v>2346.13</v>
      </c>
      <c r="J15" s="11">
        <f t="shared" si="1"/>
        <v>92.1851301757943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297.53</v>
      </c>
      <c r="F16" s="9">
        <f>F17</f>
        <v>112.6</v>
      </c>
      <c r="G16" s="10">
        <f t="shared" si="0"/>
        <v>37.84492320102174</v>
      </c>
      <c r="H16" s="27">
        <f>E16/E42*100</f>
        <v>0.5927623346384742</v>
      </c>
      <c r="I16" s="9">
        <f>I17</f>
        <v>297.53</v>
      </c>
      <c r="J16" s="9">
        <f t="shared" si="1"/>
        <v>100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297.53</v>
      </c>
      <c r="F17" s="11">
        <v>112.6</v>
      </c>
      <c r="G17" s="12">
        <f t="shared" si="0"/>
        <v>37.84492320102174</v>
      </c>
      <c r="H17" s="28">
        <f>E17/E42*100</f>
        <v>0.5927623346384742</v>
      </c>
      <c r="I17" s="11">
        <v>297.53</v>
      </c>
      <c r="J17" s="11">
        <f t="shared" si="1"/>
        <v>100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400</v>
      </c>
      <c r="F18" s="14">
        <f>F19+F20</f>
        <v>42.8</v>
      </c>
      <c r="G18" s="10">
        <f t="shared" si="0"/>
        <v>10.7</v>
      </c>
      <c r="H18" s="27">
        <f>E18/E42*100</f>
        <v>0.7969110135293574</v>
      </c>
      <c r="I18" s="9">
        <f>I19+I20</f>
        <v>374.27</v>
      </c>
      <c r="J18" s="9">
        <f t="shared" si="1"/>
        <v>93.5675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0.19922775338233936</v>
      </c>
      <c r="I19" s="23">
        <v>99.95</v>
      </c>
      <c r="J19" s="11">
        <f t="shared" si="1"/>
        <v>99.95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300</v>
      </c>
      <c r="F20" s="11">
        <v>4</v>
      </c>
      <c r="G20" s="12">
        <f t="shared" si="0"/>
        <v>1.3333333333333335</v>
      </c>
      <c r="H20" s="28">
        <f>E20/E42*100</f>
        <v>0.5976832601470181</v>
      </c>
      <c r="I20" s="23">
        <v>274.32</v>
      </c>
      <c r="J20" s="11">
        <f t="shared" si="1"/>
        <v>91.44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1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8711.58</v>
      </c>
      <c r="F22" s="14" t="e">
        <f>SUM(F23+#REF!+F26)</f>
        <v>#REF!</v>
      </c>
      <c r="G22" s="10" t="e">
        <f t="shared" si="0"/>
        <v>#REF!</v>
      </c>
      <c r="H22" s="27">
        <f>E22/E42*100</f>
        <v>17.3558851181052</v>
      </c>
      <c r="I22" s="9">
        <f>I23+I24+I25+I26</f>
        <v>8504.92</v>
      </c>
      <c r="J22" s="9">
        <f t="shared" si="1"/>
        <v>97.62775524072556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0</v>
      </c>
      <c r="F23" s="13">
        <v>207.9</v>
      </c>
      <c r="G23" s="12" t="e">
        <f t="shared" si="0"/>
        <v>#DIV/0!</v>
      </c>
      <c r="H23" s="28">
        <f>E23/E42*100</f>
        <v>0</v>
      </c>
      <c r="I23" s="32">
        <v>0</v>
      </c>
      <c r="J23" s="11"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7317.97</v>
      </c>
      <c r="F24" s="13"/>
      <c r="G24" s="12"/>
      <c r="H24" s="28"/>
      <c r="I24" s="32">
        <v>7261.28</v>
      </c>
      <c r="J24" s="11">
        <f t="shared" si="1"/>
        <v>99.22533161518837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230.62</v>
      </c>
      <c r="F25" s="13">
        <v>0</v>
      </c>
      <c r="G25" s="12">
        <f t="shared" si="0"/>
        <v>0</v>
      </c>
      <c r="H25" s="28">
        <f>E25/E42*100</f>
        <v>0.45945904485035105</v>
      </c>
      <c r="I25" s="32">
        <v>228.49</v>
      </c>
      <c r="J25" s="11">
        <f t="shared" si="1"/>
        <v>99.07640274043882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1162.99</v>
      </c>
      <c r="F26" s="13">
        <v>83.2</v>
      </c>
      <c r="G26" s="12">
        <f t="shared" si="0"/>
        <v>7.153973808889156</v>
      </c>
      <c r="H26" s="28">
        <f>E26/E42*100</f>
        <v>2.3169988490612683</v>
      </c>
      <c r="I26" s="32">
        <v>1015.15</v>
      </c>
      <c r="J26" s="11">
        <f t="shared" si="1"/>
        <v>87.28793884728158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14063.32</v>
      </c>
      <c r="F27" s="9">
        <f>F29+F30+F28</f>
        <v>5422.3</v>
      </c>
      <c r="G27" s="10">
        <f t="shared" si="0"/>
        <v>38.55632951536337</v>
      </c>
      <c r="H27" s="27">
        <f>E27/E42*100</f>
        <v>28.018036486969205</v>
      </c>
      <c r="I27" s="9">
        <f>I28+I29+I30+I31</f>
        <v>11844.98</v>
      </c>
      <c r="J27" s="9">
        <f t="shared" si="1"/>
        <v>84.22605757388725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1412.48</v>
      </c>
      <c r="F28" s="11">
        <v>659.6</v>
      </c>
      <c r="G28" s="12">
        <f t="shared" si="0"/>
        <v>46.698006343452654</v>
      </c>
      <c r="H28" s="28">
        <f>E28/E42*100</f>
        <v>2.814052170974867</v>
      </c>
      <c r="I28" s="32">
        <v>1367.49</v>
      </c>
      <c r="J28" s="11">
        <f t="shared" si="1"/>
        <v>96.8148221567739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826.56</v>
      </c>
      <c r="F29" s="11">
        <v>675.5</v>
      </c>
      <c r="G29" s="12">
        <f aca="true" t="shared" si="2" ref="G29:G42">F29/E29*100</f>
        <v>81.72425474254743</v>
      </c>
      <c r="H29" s="28">
        <f>E29/E42*100</f>
        <v>1.646736918357064</v>
      </c>
      <c r="I29" s="11">
        <v>530.38</v>
      </c>
      <c r="J29" s="11">
        <f t="shared" si="1"/>
        <v>64.16715060007743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4613.28</v>
      </c>
      <c r="F30" s="11">
        <v>4087.2</v>
      </c>
      <c r="G30" s="12">
        <f t="shared" si="2"/>
        <v>88.59639995838103</v>
      </c>
      <c r="H30" s="28">
        <f>E30/E42*100</f>
        <v>9.190934101236785</v>
      </c>
      <c r="I30" s="11">
        <v>3668.53</v>
      </c>
      <c r="J30" s="11">
        <f t="shared" si="1"/>
        <v>79.52107827836161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7211</v>
      </c>
      <c r="F31" s="11"/>
      <c r="G31" s="12"/>
      <c r="H31" s="28"/>
      <c r="I31" s="11">
        <v>6278.58</v>
      </c>
      <c r="J31" s="11">
        <f t="shared" si="1"/>
        <v>87.06947718763001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487.56</v>
      </c>
      <c r="F32" s="9">
        <f>SUM(F33)</f>
        <v>126.2</v>
      </c>
      <c r="G32" s="10">
        <f t="shared" si="2"/>
        <v>25.883993764869967</v>
      </c>
      <c r="H32" s="27">
        <f>E32/E42*100</f>
        <v>0.9713548343909337</v>
      </c>
      <c r="I32" s="9">
        <f>I33</f>
        <v>448.73</v>
      </c>
      <c r="J32" s="9">
        <f t="shared" si="1"/>
        <v>92.03585199770285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487.56</v>
      </c>
      <c r="F33" s="11">
        <v>126.2</v>
      </c>
      <c r="G33" s="12">
        <f t="shared" si="2"/>
        <v>25.883993764869967</v>
      </c>
      <c r="H33" s="28">
        <f>E33/E42*100</f>
        <v>0.9713548343909337</v>
      </c>
      <c r="I33" s="11">
        <v>448.73</v>
      </c>
      <c r="J33" s="11">
        <f t="shared" si="1"/>
        <v>92.03585199770285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8691.51</v>
      </c>
      <c r="F34" s="9">
        <f>F35</f>
        <v>5878.3</v>
      </c>
      <c r="G34" s="10">
        <f t="shared" si="2"/>
        <v>67.6326668208401</v>
      </c>
      <c r="H34" s="27">
        <f>E34/E42*100</f>
        <v>17.315900108001365</v>
      </c>
      <c r="I34" s="9">
        <f>I35</f>
        <v>8627.12</v>
      </c>
      <c r="J34" s="9">
        <f t="shared" si="1"/>
        <v>99.25916210186723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8691.51</v>
      </c>
      <c r="F35" s="11">
        <v>5878.3</v>
      </c>
      <c r="G35" s="12">
        <f t="shared" si="2"/>
        <v>67.6326668208401</v>
      </c>
      <c r="H35" s="28">
        <f>E35/E42*100</f>
        <v>17.315900108001365</v>
      </c>
      <c r="I35" s="11">
        <v>8627.12</v>
      </c>
      <c r="J35" s="11">
        <f t="shared" si="1"/>
        <v>99.25916210186723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1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836.23</v>
      </c>
      <c r="F37" s="9">
        <f>F39+F38</f>
        <v>113.6</v>
      </c>
      <c r="G37" s="10">
        <f t="shared" si="2"/>
        <v>13.58477930712842</v>
      </c>
      <c r="H37" s="27">
        <f>E37/E42*100</f>
        <v>1.6660022421091363</v>
      </c>
      <c r="I37" s="9">
        <f>I38+I39</f>
        <v>818.88</v>
      </c>
      <c r="J37" s="9">
        <f t="shared" si="1"/>
        <v>97.92521196321586</v>
      </c>
    </row>
    <row r="38" spans="1:10" s="6" customFormat="1" ht="15" customHeight="1">
      <c r="A38" s="17" t="s">
        <v>69</v>
      </c>
      <c r="B38" s="18" t="s">
        <v>47</v>
      </c>
      <c r="C38" s="29">
        <v>113.5</v>
      </c>
      <c r="D38" s="29"/>
      <c r="E38" s="11">
        <v>328.23</v>
      </c>
      <c r="F38" s="11">
        <v>0</v>
      </c>
      <c r="G38" s="12"/>
      <c r="H38" s="28">
        <f>E38/E42*100</f>
        <v>0.6539252549268525</v>
      </c>
      <c r="I38" s="11">
        <v>328.23</v>
      </c>
      <c r="J38" s="11">
        <f t="shared" si="1"/>
        <v>100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508</v>
      </c>
      <c r="F39" s="11">
        <v>113.6</v>
      </c>
      <c r="G39" s="12">
        <f t="shared" si="2"/>
        <v>22.362204724409448</v>
      </c>
      <c r="H39" s="28">
        <f>E39/E42*100</f>
        <v>1.012076987182284</v>
      </c>
      <c r="I39" s="11">
        <v>490.65</v>
      </c>
      <c r="J39" s="11">
        <f t="shared" si="1"/>
        <v>96.58464566929133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1647</v>
      </c>
      <c r="F40" s="9">
        <f>F41</f>
        <v>119.9</v>
      </c>
      <c r="G40" s="10">
        <f>F40/E40*100</f>
        <v>7.279902853673346</v>
      </c>
      <c r="H40" s="27">
        <f>E40/E42*100</f>
        <v>3.281281098207129</v>
      </c>
      <c r="I40" s="9">
        <f>I41</f>
        <v>1084.07</v>
      </c>
      <c r="J40" s="9">
        <f t="shared" si="1"/>
        <v>65.82088646023072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1647</v>
      </c>
      <c r="F41" s="11">
        <v>119.9</v>
      </c>
      <c r="G41" s="12">
        <f>F41/E41*100</f>
        <v>7.279902853673346</v>
      </c>
      <c r="H41" s="28">
        <f>E41/E42*100</f>
        <v>3.281281098207129</v>
      </c>
      <c r="I41" s="11">
        <v>1084.07</v>
      </c>
      <c r="J41" s="11">
        <f t="shared" si="1"/>
        <v>65.82088646023072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50193.810000000005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</v>
      </c>
      <c r="I42" s="9">
        <f>I11+I16+I18+I22+I27+I32+I34+I37+I40</f>
        <v>45345.950000000004</v>
      </c>
      <c r="J42" s="9">
        <f>I42/E42*100</f>
        <v>90.34171743487892</v>
      </c>
    </row>
  </sheetData>
  <sheetProtection/>
  <mergeCells count="14"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2016-02-20T06:15:10Z</cp:lastPrinted>
  <dcterms:created xsi:type="dcterms:W3CDTF">2005-07-27T12:36:10Z</dcterms:created>
  <dcterms:modified xsi:type="dcterms:W3CDTF">2016-02-29T06:08:49Z</dcterms:modified>
  <cp:category/>
  <cp:version/>
  <cp:contentType/>
  <cp:contentStatus/>
</cp:coreProperties>
</file>