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<sst xmlns="http://schemas.openxmlformats.org/spreadsheetml/2006/main" count="73" uniqueCount="72">
  <si>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</si>
  <si>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</si>
  <si>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</si>
  <si>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</si>
  <si>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</si>
  <si>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</si>
  <si>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</si>
  <si>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</si>
  <si>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</si>
  <si>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</si>
  <si>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</si>
  <si>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</si>
  <si>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</si>
  <si>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</si>
  <si>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</si>
  <si>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</si>
  <si>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</si>
  <si>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</si>
  <si>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</si>
  <si>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</si>
  <si>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</si>
  <si>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</si>
  <si>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</si>
  <si>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</si>
  <si>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</si>
  <si>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</si>
  <si>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</si>
  <si>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</si>
  <si>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</si>
  <si>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</si>
  <si>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</si>
  <si>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</si>
  <si>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</si>
  <si>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</si>
  <si>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</si>
  <si>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</si>
  <si>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</si>
  <si>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</si>
  <si>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</si>
  <si>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</si>
  <si>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</si>
  <si>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</si>
  <si>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</si>
  <si>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</si>
  <si>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</si>
  <si>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</si>
  <si>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</si>
  <si>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</si>
  <si>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</si>
  <si>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</si>
  <si>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</si>
  <si>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</si>
  <si>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</si>
  <si>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</si>
  <si>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</si>
  <si>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</si>
  <si>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</si>
  <si>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</si>
  <si>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</si>
  <si>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</si>
  <si>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</si>
  <si>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</si>
  <si>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</si>
  <si>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</si>
  <si>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</si>
  <si>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</si>
  <si>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</si>
  <si>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</si>
  <si>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 xml:space="preserve">Расходы бюджета Новосветского сельского поселения за I квартал 2015 года по разделам и подразделам функциональной классификации расходов бюджетов РФ </t>
  </si>
  <si>
    <t>Бюджет на 2015 год (тыс. руб.)</t>
  </si>
  <si>
    <t>Исполнение за I квартал 2015 года (тыс. руб.)</t>
  </si>
  <si>
    <t>к Решению Совета депутатов Новосветского сельского поселения Гатчинского муниципального района  от 29.05.2015г.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</si>
</sst>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1.8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1" customWidth="1"/>
    <col min="10" max="10" width="11.625" style="1" customWidth="1"/>
    <col min="11" max="16384" width="9.125" style="1" customWidth="1"/>
  </cols>
  <sheetData>
    <row r="1" spans="5:10" ht="15.75" customHeight="1">
      <c r="E1" s="39" t="s">
        <v>67</v>
      </c>
      <c r="F1" s="39"/>
      <c r="G1" s="39"/>
      <c r="H1" s="39"/>
      <c r="I1" s="39"/>
      <c r="J1" s="39"/>
    </row>
    <row r="2" spans="2:10" ht="30" customHeight="1">
      <c r="B2" s="40" t="s">
        <v>71</v>
      </c>
      <c r="C2" s="40"/>
      <c r="D2" s="40"/>
      <c r="E2" s="40"/>
      <c r="F2" s="40"/>
      <c r="G2" s="40"/>
      <c r="H2" s="40"/>
      <c r="I2" s="40"/>
      <c r="J2" s="40"/>
    </row>
    <row r="3" spans="1:10" ht="22.5" customHeight="1">
      <c r="A3" s="3"/>
      <c r="B3" s="40"/>
      <c r="C3" s="40"/>
      <c r="D3" s="40"/>
      <c r="E3" s="40"/>
      <c r="F3" s="40"/>
      <c r="G3" s="40"/>
      <c r="H3" s="40"/>
      <c r="I3" s="40"/>
      <c r="J3" s="40"/>
    </row>
    <row r="4" spans="1:5" ht="12.75" customHeight="1">
      <c r="A4" s="3"/>
      <c r="B4" s="3"/>
      <c r="C4" s="3"/>
      <c r="D4" s="3"/>
      <c r="E4" s="4"/>
    </row>
    <row r="5" spans="1:10" ht="30.75" customHeight="1">
      <c r="A5" s="41" t="s">
        <v>68</v>
      </c>
      <c r="B5" s="41"/>
      <c r="C5" s="41"/>
      <c r="D5" s="41"/>
      <c r="E5" s="41"/>
      <c r="F5" s="41"/>
      <c r="G5" s="41"/>
      <c r="H5" s="41"/>
      <c r="I5" s="41"/>
      <c r="J5" s="41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4" t="s">
        <v>0</v>
      </c>
      <c r="B8" s="34" t="s">
        <v>31</v>
      </c>
      <c r="C8" s="34" t="s">
        <v>56</v>
      </c>
      <c r="D8" s="34" t="s">
        <v>57</v>
      </c>
      <c r="E8" s="34" t="s">
        <v>69</v>
      </c>
      <c r="F8" s="34" t="s">
        <v>48</v>
      </c>
      <c r="G8" s="38" t="s">
        <v>42</v>
      </c>
      <c r="H8" s="37" t="s">
        <v>50</v>
      </c>
      <c r="I8" s="34" t="s">
        <v>70</v>
      </c>
      <c r="J8" s="34" t="s">
        <v>42</v>
      </c>
    </row>
    <row r="9" spans="1:10" ht="16.5" customHeight="1">
      <c r="A9" s="35"/>
      <c r="B9" s="35"/>
      <c r="C9" s="35"/>
      <c r="D9" s="35"/>
      <c r="E9" s="35"/>
      <c r="F9" s="35"/>
      <c r="G9" s="35"/>
      <c r="H9" s="37"/>
      <c r="I9" s="35"/>
      <c r="J9" s="35"/>
    </row>
    <row r="10" spans="1:10" ht="15" customHeight="1">
      <c r="A10" s="36"/>
      <c r="B10" s="36"/>
      <c r="C10" s="36"/>
      <c r="D10" s="36"/>
      <c r="E10" s="36"/>
      <c r="F10" s="36"/>
      <c r="G10" s="36"/>
      <c r="H10" s="37"/>
      <c r="I10" s="36"/>
      <c r="J10" s="36"/>
    </row>
    <row r="11" spans="1:10" s="6" customFormat="1" ht="15" customHeight="1">
      <c r="A11" s="15" t="s">
        <v>1</v>
      </c>
      <c r="B11" s="16" t="s">
        <v>32</v>
      </c>
      <c r="C11" s="31">
        <f>SUM(C12:C15)</f>
        <v>10459.9</v>
      </c>
      <c r="D11" s="9">
        <f>SUM(D12:D15)</f>
        <v>0</v>
      </c>
      <c r="E11" s="9">
        <f>SUM(E12:E15)</f>
        <v>16024.23</v>
      </c>
      <c r="F11" s="9">
        <f>F12+F13+F14+F15</f>
        <v>6166.9000000000015</v>
      </c>
      <c r="G11" s="10">
        <f aca="true" t="shared" si="0" ref="G11:G28">F11/E11*100</f>
        <v>38.48484451358974</v>
      </c>
      <c r="H11" s="27">
        <f>E11/E42*100</f>
        <v>34.766196130688996</v>
      </c>
      <c r="I11" s="9">
        <f>SUM(I12:I15)</f>
        <v>2069.58</v>
      </c>
      <c r="J11" s="9">
        <f>I11/E11*100</f>
        <v>12.915316367775551</v>
      </c>
    </row>
    <row r="12" spans="1:10" s="6" customFormat="1" ht="52.5" customHeight="1">
      <c r="A12" s="17" t="s">
        <v>51</v>
      </c>
      <c r="B12" s="18" t="s">
        <v>24</v>
      </c>
      <c r="C12" s="29">
        <v>318.4</v>
      </c>
      <c r="D12" s="29"/>
      <c r="E12" s="11">
        <v>503.6</v>
      </c>
      <c r="F12" s="11">
        <v>204.6</v>
      </c>
      <c r="G12" s="12">
        <f t="shared" si="0"/>
        <v>40.62748212867355</v>
      </c>
      <c r="H12" s="28">
        <f>E12/E42*100</f>
        <v>1.0926113998248266</v>
      </c>
      <c r="I12" s="11">
        <v>10</v>
      </c>
      <c r="J12" s="11">
        <f>I12/E12*100</f>
        <v>1.9857029388403495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12418.17</v>
      </c>
      <c r="F13" s="11">
        <v>5840.1</v>
      </c>
      <c r="G13" s="12">
        <f t="shared" si="0"/>
        <v>47.02866847530675</v>
      </c>
      <c r="H13" s="28">
        <f>E13/E42*100</f>
        <v>26.942482341069628</v>
      </c>
      <c r="I13" s="11">
        <v>1850.62</v>
      </c>
      <c r="J13" s="11">
        <f aca="true" t="shared" si="1" ref="J13:J42">I13/E13*100</f>
        <v>14.902517842806146</v>
      </c>
    </row>
    <row r="14" spans="1:10" ht="15" customHeight="1">
      <c r="A14" s="20" t="s">
        <v>4</v>
      </c>
      <c r="B14" s="21" t="s">
        <v>58</v>
      </c>
      <c r="C14" s="30">
        <v>200</v>
      </c>
      <c r="D14" s="30"/>
      <c r="E14" s="11">
        <v>100</v>
      </c>
      <c r="F14" s="11">
        <v>30.6</v>
      </c>
      <c r="G14" s="12">
        <f t="shared" si="0"/>
        <v>30.599999999999998</v>
      </c>
      <c r="H14" s="28">
        <f>E14/E42*100</f>
        <v>0.21696016676426258</v>
      </c>
      <c r="I14" s="11">
        <v>0</v>
      </c>
      <c r="J14" s="11">
        <f t="shared" si="1"/>
        <v>0</v>
      </c>
    </row>
    <row r="15" spans="1:10" ht="15" customHeight="1">
      <c r="A15" s="19" t="s">
        <v>5</v>
      </c>
      <c r="B15" s="18" t="s">
        <v>59</v>
      </c>
      <c r="C15" s="29">
        <v>349.5</v>
      </c>
      <c r="D15" s="29"/>
      <c r="E15" s="11">
        <v>3002.46</v>
      </c>
      <c r="F15" s="13">
        <v>91.6</v>
      </c>
      <c r="G15" s="12">
        <f t="shared" si="0"/>
        <v>3.050831651379202</v>
      </c>
      <c r="H15" s="28">
        <f>E15/E42*100</f>
        <v>6.514142223030279</v>
      </c>
      <c r="I15" s="11">
        <v>208.96</v>
      </c>
      <c r="J15" s="11">
        <f t="shared" si="1"/>
        <v>6.959626439652817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299.48</v>
      </c>
      <c r="F16" s="9">
        <f>F17</f>
        <v>112.6</v>
      </c>
      <c r="G16" s="10">
        <f t="shared" si="0"/>
        <v>37.59850407372779</v>
      </c>
      <c r="H16" s="27">
        <f>E16/E42*100</f>
        <v>0.6497523074256136</v>
      </c>
      <c r="I16" s="9">
        <f>I17</f>
        <v>45.49</v>
      </c>
      <c r="J16" s="11">
        <f t="shared" si="1"/>
        <v>15.189662080940296</v>
      </c>
    </row>
    <row r="17" spans="1:10" ht="15" customHeight="1">
      <c r="A17" s="19" t="s">
        <v>21</v>
      </c>
      <c r="B17" s="18" t="s">
        <v>25</v>
      </c>
      <c r="C17" s="29"/>
      <c r="D17" s="29"/>
      <c r="E17" s="11">
        <v>299.48</v>
      </c>
      <c r="F17" s="11">
        <v>112.6</v>
      </c>
      <c r="G17" s="12">
        <f t="shared" si="0"/>
        <v>37.59850407372779</v>
      </c>
      <c r="H17" s="28">
        <f>E17/E42*100</f>
        <v>0.6497523074256136</v>
      </c>
      <c r="I17" s="11">
        <v>45.49</v>
      </c>
      <c r="J17" s="11">
        <f t="shared" si="1"/>
        <v>15.189662080940296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400</v>
      </c>
      <c r="F18" s="14">
        <f>F19+F20</f>
        <v>42.8</v>
      </c>
      <c r="G18" s="10">
        <f t="shared" si="0"/>
        <v>10.7</v>
      </c>
      <c r="H18" s="27">
        <f>E18/E42*100</f>
        <v>0.8678406670570503</v>
      </c>
      <c r="I18" s="9">
        <f>I19+I20</f>
        <v>14.87</v>
      </c>
      <c r="J18" s="11">
        <f t="shared" si="1"/>
        <v>3.7175</v>
      </c>
    </row>
    <row r="19" spans="1:10" ht="29.25" customHeight="1">
      <c r="A19" s="19" t="s">
        <v>60</v>
      </c>
      <c r="B19" s="18" t="s">
        <v>7</v>
      </c>
      <c r="C19" s="29">
        <v>73</v>
      </c>
      <c r="D19" s="29"/>
      <c r="E19" s="23">
        <v>100</v>
      </c>
      <c r="F19" s="13">
        <v>38.8</v>
      </c>
      <c r="G19" s="12">
        <f t="shared" si="0"/>
        <v>38.8</v>
      </c>
      <c r="H19" s="28">
        <f>E19/E42*100</f>
        <v>0.21696016676426258</v>
      </c>
      <c r="I19" s="23">
        <v>0</v>
      </c>
      <c r="J19" s="11">
        <f t="shared" si="1"/>
        <v>0</v>
      </c>
    </row>
    <row r="20" spans="1:10" ht="15" customHeight="1">
      <c r="A20" s="19" t="s">
        <v>43</v>
      </c>
      <c r="B20" s="18" t="s">
        <v>8</v>
      </c>
      <c r="C20" s="29">
        <v>577</v>
      </c>
      <c r="D20" s="29"/>
      <c r="E20" s="23">
        <v>300</v>
      </c>
      <c r="F20" s="11">
        <v>4</v>
      </c>
      <c r="G20" s="12">
        <f t="shared" si="0"/>
        <v>1.3333333333333335</v>
      </c>
      <c r="H20" s="28">
        <f>E20/E42*100</f>
        <v>0.6508805002927878</v>
      </c>
      <c r="I20" s="23">
        <v>14.87</v>
      </c>
      <c r="J20" s="11">
        <f t="shared" si="1"/>
        <v>4.956666666666666</v>
      </c>
    </row>
    <row r="21" spans="1:10" ht="29.25" customHeight="1" hidden="1">
      <c r="A21" s="19" t="s">
        <v>61</v>
      </c>
      <c r="B21" s="18" t="s">
        <v>62</v>
      </c>
      <c r="C21" s="29"/>
      <c r="D21" s="29"/>
      <c r="E21" s="33"/>
      <c r="F21" s="11"/>
      <c r="G21" s="12"/>
      <c r="H21" s="28"/>
      <c r="I21" s="33"/>
      <c r="J21" s="11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SUM(C23:C26)</f>
        <v>1933</v>
      </c>
      <c r="D22" s="9">
        <f>SUM(D23:D26)</f>
        <v>130</v>
      </c>
      <c r="E22" s="9">
        <f>SUM(E23:E26)</f>
        <v>5780.55</v>
      </c>
      <c r="F22" s="14" t="e">
        <f>SUM(F23+#REF!+F26)</f>
        <v>#REF!</v>
      </c>
      <c r="G22" s="10" t="e">
        <f t="shared" si="0"/>
        <v>#REF!</v>
      </c>
      <c r="H22" s="27">
        <f>E22/E42*100</f>
        <v>12.541490919891581</v>
      </c>
      <c r="I22" s="9">
        <f>I23+I24+I25+I26</f>
        <v>417.5</v>
      </c>
      <c r="J22" s="11">
        <f t="shared" si="1"/>
        <v>7.2224961292610566</v>
      </c>
    </row>
    <row r="23" spans="1:10" s="6" customFormat="1" ht="15" customHeight="1">
      <c r="A23" s="24" t="s">
        <v>40</v>
      </c>
      <c r="B23" s="18" t="s">
        <v>41</v>
      </c>
      <c r="C23" s="29">
        <v>60</v>
      </c>
      <c r="D23" s="29">
        <v>130</v>
      </c>
      <c r="E23" s="32">
        <v>30</v>
      </c>
      <c r="F23" s="13">
        <v>207.9</v>
      </c>
      <c r="G23" s="12">
        <f t="shared" si="0"/>
        <v>693.0000000000001</v>
      </c>
      <c r="H23" s="28">
        <f>E23/E42*100</f>
        <v>0.06508805002927878</v>
      </c>
      <c r="I23" s="32">
        <v>0</v>
      </c>
      <c r="J23" s="11">
        <f t="shared" si="1"/>
        <v>0</v>
      </c>
    </row>
    <row r="24" spans="1:10" s="6" customFormat="1" ht="15" customHeight="1">
      <c r="A24" s="19" t="s">
        <v>65</v>
      </c>
      <c r="B24" s="18" t="s">
        <v>66</v>
      </c>
      <c r="C24" s="29"/>
      <c r="D24" s="29"/>
      <c r="E24" s="32">
        <v>4056.94</v>
      </c>
      <c r="F24" s="13"/>
      <c r="G24" s="12"/>
      <c r="H24" s="28"/>
      <c r="I24" s="32">
        <v>284</v>
      </c>
      <c r="J24" s="11">
        <f t="shared" si="1"/>
        <v>7.0003500175008755</v>
      </c>
    </row>
    <row r="25" spans="1:10" ht="15" customHeight="1">
      <c r="A25" s="19" t="s">
        <v>49</v>
      </c>
      <c r="B25" s="18" t="s">
        <v>52</v>
      </c>
      <c r="C25" s="29">
        <v>433</v>
      </c>
      <c r="D25" s="29"/>
      <c r="E25" s="32">
        <v>230.62</v>
      </c>
      <c r="F25" s="13">
        <v>0</v>
      </c>
      <c r="G25" s="12">
        <f t="shared" si="0"/>
        <v>0</v>
      </c>
      <c r="H25" s="28">
        <f>E25/E42*100</f>
        <v>0.5003535365917424</v>
      </c>
      <c r="I25" s="32">
        <v>43.5</v>
      </c>
      <c r="J25" s="11">
        <f t="shared" si="1"/>
        <v>18.862197554418525</v>
      </c>
    </row>
    <row r="26" spans="1:10" ht="15" customHeight="1">
      <c r="A26" s="19" t="s">
        <v>23</v>
      </c>
      <c r="B26" s="18" t="s">
        <v>26</v>
      </c>
      <c r="C26" s="29">
        <v>1440</v>
      </c>
      <c r="D26" s="29"/>
      <c r="E26" s="32">
        <v>1462.99</v>
      </c>
      <c r="F26" s="13">
        <v>83.2</v>
      </c>
      <c r="G26" s="12">
        <f t="shared" si="0"/>
        <v>5.686983506380768</v>
      </c>
      <c r="H26" s="28">
        <f>E26/E42*100</f>
        <v>3.1741055437444854</v>
      </c>
      <c r="I26" s="32">
        <v>90</v>
      </c>
      <c r="J26" s="11">
        <f t="shared" si="1"/>
        <v>6.151785042959966</v>
      </c>
    </row>
    <row r="27" spans="1:10" s="6" customFormat="1" ht="15" customHeight="1">
      <c r="A27" s="22" t="s">
        <v>44</v>
      </c>
      <c r="B27" s="16" t="s">
        <v>36</v>
      </c>
      <c r="C27" s="9">
        <f>SUM(C28:C30)</f>
        <v>10059.7</v>
      </c>
      <c r="D27" s="9">
        <f>SUM(D28:D30)</f>
        <v>140</v>
      </c>
      <c r="E27" s="9">
        <f>SUM(E28:E31)</f>
        <v>12241.79</v>
      </c>
      <c r="F27" s="9">
        <f>F29+F30+F28</f>
        <v>5422.3</v>
      </c>
      <c r="G27" s="10">
        <f t="shared" si="0"/>
        <v>44.2933590594186</v>
      </c>
      <c r="H27" s="27">
        <f>E27/E42*100</f>
        <v>26.559807998930822</v>
      </c>
      <c r="I27" s="9">
        <f>I28+I29+I30+I31</f>
        <v>1258.5900000000001</v>
      </c>
      <c r="J27" s="11">
        <f t="shared" si="1"/>
        <v>10.28109451313901</v>
      </c>
    </row>
    <row r="28" spans="1:10" s="7" customFormat="1" ht="15" customHeight="1">
      <c r="A28" s="19" t="s">
        <v>18</v>
      </c>
      <c r="B28" s="18" t="s">
        <v>10</v>
      </c>
      <c r="C28" s="29">
        <v>2465.5</v>
      </c>
      <c r="D28" s="29"/>
      <c r="E28" s="32">
        <v>772.45</v>
      </c>
      <c r="F28" s="11">
        <v>659.6</v>
      </c>
      <c r="G28" s="12">
        <f t="shared" si="0"/>
        <v>85.39064017088485</v>
      </c>
      <c r="H28" s="28">
        <f>E28/E42*100</f>
        <v>1.6759088081705467</v>
      </c>
      <c r="I28" s="32">
        <v>44.04</v>
      </c>
      <c r="J28" s="11">
        <f t="shared" si="1"/>
        <v>5.701339892549679</v>
      </c>
    </row>
    <row r="29" spans="1:10" ht="15" customHeight="1">
      <c r="A29" s="19" t="s">
        <v>11</v>
      </c>
      <c r="B29" s="18" t="s">
        <v>12</v>
      </c>
      <c r="C29" s="29">
        <v>980.9</v>
      </c>
      <c r="D29" s="29"/>
      <c r="E29" s="11">
        <v>812.56</v>
      </c>
      <c r="F29" s="11">
        <v>675.5</v>
      </c>
      <c r="G29" s="12">
        <f aca="true" t="shared" si="2" ref="G29:G42">F29/E29*100</f>
        <v>83.13232253618195</v>
      </c>
      <c r="H29" s="28">
        <f>E29/E42*100</f>
        <v>1.762931531059692</v>
      </c>
      <c r="I29" s="11">
        <v>14.54</v>
      </c>
      <c r="J29" s="11">
        <f t="shared" si="1"/>
        <v>1.7894063207640052</v>
      </c>
    </row>
    <row r="30" spans="1:10" ht="15" customHeight="1">
      <c r="A30" s="19" t="s">
        <v>27</v>
      </c>
      <c r="B30" s="18" t="s">
        <v>28</v>
      </c>
      <c r="C30" s="29">
        <v>6613.3</v>
      </c>
      <c r="D30" s="29">
        <v>140</v>
      </c>
      <c r="E30" s="11">
        <v>3445.78</v>
      </c>
      <c r="F30" s="11">
        <v>4087.2</v>
      </c>
      <c r="G30" s="12">
        <f t="shared" si="2"/>
        <v>118.61465328604844</v>
      </c>
      <c r="H30" s="28">
        <f>E30/E42*100</f>
        <v>7.475970034329609</v>
      </c>
      <c r="I30" s="11">
        <v>313.66</v>
      </c>
      <c r="J30" s="11">
        <f t="shared" si="1"/>
        <v>9.102728554928056</v>
      </c>
    </row>
    <row r="31" spans="1:10" ht="15" customHeight="1">
      <c r="A31" s="19" t="s">
        <v>63</v>
      </c>
      <c r="B31" s="18" t="s">
        <v>64</v>
      </c>
      <c r="C31" s="29"/>
      <c r="D31" s="29"/>
      <c r="E31" s="11">
        <v>7211</v>
      </c>
      <c r="F31" s="11"/>
      <c r="G31" s="12"/>
      <c r="H31" s="28"/>
      <c r="I31" s="11">
        <v>886.35</v>
      </c>
      <c r="J31" s="11">
        <f t="shared" si="1"/>
        <v>12.29163777562058</v>
      </c>
    </row>
    <row r="32" spans="1:10" s="6" customFormat="1" ht="15" customHeight="1">
      <c r="A32" s="15" t="s">
        <v>13</v>
      </c>
      <c r="B32" s="16" t="s">
        <v>37</v>
      </c>
      <c r="C32" s="9">
        <f>C33</f>
        <v>155</v>
      </c>
      <c r="D32" s="9">
        <f>D33</f>
        <v>170</v>
      </c>
      <c r="E32" s="9">
        <f>E33</f>
        <v>492.17</v>
      </c>
      <c r="F32" s="9">
        <f>SUM(F33)</f>
        <v>126.2</v>
      </c>
      <c r="G32" s="10">
        <f t="shared" si="2"/>
        <v>25.6415466200703</v>
      </c>
      <c r="H32" s="27">
        <f>E32/E42*100</f>
        <v>1.0678128527636712</v>
      </c>
      <c r="I32" s="9">
        <f>I33</f>
        <v>0</v>
      </c>
      <c r="J32" s="11">
        <f t="shared" si="1"/>
        <v>0</v>
      </c>
    </row>
    <row r="33" spans="1:10" ht="15" customHeight="1">
      <c r="A33" s="19" t="s">
        <v>14</v>
      </c>
      <c r="B33" s="18" t="s">
        <v>15</v>
      </c>
      <c r="C33" s="29">
        <v>155</v>
      </c>
      <c r="D33" s="29">
        <v>170</v>
      </c>
      <c r="E33" s="11">
        <v>492.17</v>
      </c>
      <c r="F33" s="11">
        <v>126.2</v>
      </c>
      <c r="G33" s="12">
        <f t="shared" si="2"/>
        <v>25.6415466200703</v>
      </c>
      <c r="H33" s="28">
        <f>E33/E42*100</f>
        <v>1.0678128527636712</v>
      </c>
      <c r="I33" s="11">
        <v>0</v>
      </c>
      <c r="J33" s="11">
        <f t="shared" si="1"/>
        <v>0</v>
      </c>
    </row>
    <row r="34" spans="1:10" s="6" customFormat="1" ht="27" customHeight="1">
      <c r="A34" s="15" t="s">
        <v>45</v>
      </c>
      <c r="B34" s="16" t="s">
        <v>38</v>
      </c>
      <c r="C34" s="9">
        <f>C35+C36</f>
        <v>7048.4</v>
      </c>
      <c r="D34" s="9">
        <f>D35+D36</f>
        <v>300</v>
      </c>
      <c r="E34" s="9">
        <f>E35+E36</f>
        <v>8295.81</v>
      </c>
      <c r="F34" s="9">
        <f>F35</f>
        <v>5878.3</v>
      </c>
      <c r="G34" s="10">
        <f t="shared" si="2"/>
        <v>70.85866238498713</v>
      </c>
      <c r="H34" s="27">
        <f>E34/E42*100</f>
        <v>17.998603210446372</v>
      </c>
      <c r="I34" s="9">
        <f>I35</f>
        <v>2314.25</v>
      </c>
      <c r="J34" s="11">
        <f t="shared" si="1"/>
        <v>27.896612868423944</v>
      </c>
    </row>
    <row r="35" spans="1:10" ht="15" customHeight="1">
      <c r="A35" s="19" t="s">
        <v>19</v>
      </c>
      <c r="B35" s="18" t="s">
        <v>16</v>
      </c>
      <c r="C35" s="29">
        <v>6646.4</v>
      </c>
      <c r="D35" s="29">
        <v>300</v>
      </c>
      <c r="E35" s="11">
        <v>8295.81</v>
      </c>
      <c r="F35" s="11">
        <v>5878.3</v>
      </c>
      <c r="G35" s="12">
        <f t="shared" si="2"/>
        <v>70.85866238498713</v>
      </c>
      <c r="H35" s="28">
        <f>E35/E42*100</f>
        <v>17.998603210446372</v>
      </c>
      <c r="I35" s="11">
        <v>2314.25</v>
      </c>
      <c r="J35" s="11">
        <f t="shared" si="1"/>
        <v>27.896612868423944</v>
      </c>
    </row>
    <row r="36" spans="1:10" ht="28.5" customHeight="1" hidden="1">
      <c r="A36" s="19"/>
      <c r="B36" s="18"/>
      <c r="C36" s="29">
        <v>402</v>
      </c>
      <c r="D36" s="29"/>
      <c r="E36" s="11"/>
      <c r="F36" s="11"/>
      <c r="G36" s="12"/>
      <c r="H36" s="28"/>
      <c r="I36" s="11"/>
      <c r="J36" s="11" t="e">
        <f t="shared" si="1"/>
        <v>#DIV/0!</v>
      </c>
    </row>
    <row r="37" spans="1:10" s="6" customFormat="1" ht="15" customHeight="1">
      <c r="A37" s="15" t="s">
        <v>17</v>
      </c>
      <c r="B37" s="16" t="s">
        <v>39</v>
      </c>
      <c r="C37" s="9">
        <f>C39+C38</f>
        <v>400.5</v>
      </c>
      <c r="D37" s="9">
        <f>D39+D38</f>
        <v>0</v>
      </c>
      <c r="E37" s="9">
        <f>E39+E38</f>
        <v>707.38</v>
      </c>
      <c r="F37" s="9">
        <f>F39+F38</f>
        <v>113.6</v>
      </c>
      <c r="G37" s="10">
        <f t="shared" si="2"/>
        <v>16.059260934716843</v>
      </c>
      <c r="H37" s="27">
        <f>E37/E42*100</f>
        <v>1.5347328276570407</v>
      </c>
      <c r="I37" s="9">
        <f>I38+I39</f>
        <v>98.87</v>
      </c>
      <c r="J37" s="11">
        <f t="shared" si="1"/>
        <v>13.976928949079703</v>
      </c>
    </row>
    <row r="38" spans="1:10" s="6" customFormat="1" ht="15" customHeight="1">
      <c r="A38" s="17"/>
      <c r="B38" s="18" t="s">
        <v>47</v>
      </c>
      <c r="C38" s="29">
        <v>113.5</v>
      </c>
      <c r="D38" s="29"/>
      <c r="E38" s="11">
        <v>302.38</v>
      </c>
      <c r="F38" s="11">
        <v>0</v>
      </c>
      <c r="G38" s="12"/>
      <c r="H38" s="28">
        <f>E38/E42*100</f>
        <v>0.6560441522617773</v>
      </c>
      <c r="I38" s="11">
        <v>74.48</v>
      </c>
      <c r="J38" s="11">
        <f t="shared" si="1"/>
        <v>24.631258681129705</v>
      </c>
    </row>
    <row r="39" spans="1:10" ht="16.5" customHeight="1">
      <c r="A39" s="19" t="s">
        <v>29</v>
      </c>
      <c r="B39" s="18" t="s">
        <v>30</v>
      </c>
      <c r="C39" s="29">
        <v>287</v>
      </c>
      <c r="D39" s="29"/>
      <c r="E39" s="11">
        <v>405</v>
      </c>
      <c r="F39" s="11">
        <v>113.6</v>
      </c>
      <c r="G39" s="12">
        <f t="shared" si="2"/>
        <v>28.049382716049383</v>
      </c>
      <c r="H39" s="28">
        <f>E39/E42*100</f>
        <v>0.8786886753952635</v>
      </c>
      <c r="I39" s="11">
        <v>24.39</v>
      </c>
      <c r="J39" s="11">
        <f t="shared" si="1"/>
        <v>6.022222222222222</v>
      </c>
    </row>
    <row r="40" spans="1:10" s="6" customFormat="1" ht="19.5" customHeight="1">
      <c r="A40" s="15" t="s">
        <v>46</v>
      </c>
      <c r="B40" s="16" t="s">
        <v>53</v>
      </c>
      <c r="C40" s="9">
        <f>C41</f>
        <v>500</v>
      </c>
      <c r="D40" s="9">
        <f>D41</f>
        <v>0</v>
      </c>
      <c r="E40" s="9">
        <f>E41</f>
        <v>1850</v>
      </c>
      <c r="F40" s="9">
        <f>F41</f>
        <v>119.9</v>
      </c>
      <c r="G40" s="10">
        <f>F40/E40*100</f>
        <v>6.481081081081082</v>
      </c>
      <c r="H40" s="27">
        <f>E40/E42*100</f>
        <v>4.013763085138858</v>
      </c>
      <c r="I40" s="9">
        <f>I41</f>
        <v>93.66</v>
      </c>
      <c r="J40" s="11">
        <f t="shared" si="1"/>
        <v>5.062702702702702</v>
      </c>
    </row>
    <row r="41" spans="1:10" ht="15" customHeight="1">
      <c r="A41" s="19" t="s">
        <v>54</v>
      </c>
      <c r="B41" s="18" t="s">
        <v>55</v>
      </c>
      <c r="C41" s="29">
        <v>500</v>
      </c>
      <c r="D41" s="29"/>
      <c r="E41" s="11">
        <v>1850</v>
      </c>
      <c r="F41" s="11">
        <v>119.9</v>
      </c>
      <c r="G41" s="12">
        <f>F41/E41*100</f>
        <v>6.481081081081082</v>
      </c>
      <c r="H41" s="28">
        <f>E41/E42*100</f>
        <v>4.013763085138858</v>
      </c>
      <c r="I41" s="11">
        <v>93.66</v>
      </c>
      <c r="J41" s="11">
        <f t="shared" si="1"/>
        <v>5.062702702702702</v>
      </c>
    </row>
    <row r="42" spans="1:10" ht="15" customHeight="1">
      <c r="A42" s="25" t="s">
        <v>22</v>
      </c>
      <c r="B42" s="26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46091.409999999996</v>
      </c>
      <c r="F42" s="9" t="e">
        <f>SUM(F11+F16+F18+F22+F27+F32+F34+#REF!+F37+#REF!)</f>
        <v>#REF!</v>
      </c>
      <c r="G42" s="10" t="e">
        <f t="shared" si="2"/>
        <v>#REF!</v>
      </c>
      <c r="H42" s="27">
        <f>H11+H16+H18+H22+H27+H32+H34+H40+H37</f>
        <v>100</v>
      </c>
      <c r="I42" s="9">
        <f>I11+I16+I18+I22+I27+I32+I34+I37+I40</f>
        <v>6312.8099999999995</v>
      </c>
      <c r="J42" s="9">
        <f t="shared" si="1"/>
        <v>13.696283103511044</v>
      </c>
    </row>
  </sheetData>
  <sheetProtection/>
  <mergeCells count="14"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2015-05-21T14:23:16Z</cp:lastPrinted>
  <dcterms:created xsi:type="dcterms:W3CDTF">2005-07-27T12:36:10Z</dcterms:created>
  <dcterms:modified xsi:type="dcterms:W3CDTF">2015-05-25T06:45:10Z</dcterms:modified>
  <cp:category/>
  <cp:version/>
  <cp:contentType/>
  <cp:contentStatus/>
</cp:coreProperties>
</file>