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<sst xmlns="http://schemas.openxmlformats.org/spreadsheetml/2006/main" count="71" uniqueCount="70">
  <si>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</si>
  <si>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</si>
  <si>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</si>
  <si>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</si>
  <si>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</si>
  <si>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</si>
  <si>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</si>
  <si>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</si>
  <si>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</si>
  <si>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</si>
  <si>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</si>
  <si>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</si>
  <si>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</si>
  <si>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</si>
  <si>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</si>
  <si>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</si>
  <si>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</si>
  <si>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</si>
  <si>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</si>
  <si>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</si>
  <si>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</si>
  <si>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</si>
  <si>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</si>
  <si>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</si>
  <si>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</si>
  <si>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</si>
  <si>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</si>
  <si>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</si>
  <si>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</si>
  <si>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</si>
  <si>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</si>
  <si>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</si>
  <si>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</si>
  <si>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</si>
  <si>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</si>
  <si>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</si>
  <si>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</si>
  <si>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</si>
  <si>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</si>
  <si>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</si>
  <si>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</si>
  <si>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</si>
  <si>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</si>
  <si>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</si>
  <si>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</si>
  <si>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</si>
  <si>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</si>
  <si>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</si>
  <si>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</si>
  <si>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</si>
  <si>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</si>
  <si>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</si>
  <si>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</si>
  <si>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</si>
  <si>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</si>
  <si>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</si>
  <si>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</si>
  <si>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</si>
  <si>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</si>
  <si>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</si>
  <si>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</si>
  <si>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</si>
  <si>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</si>
  <si>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</si>
  <si>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</si>
  <si>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</si>
  <si>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>Бюджет на 2016 год (тыс. руб.)</t>
  </si>
  <si>
    <t xml:space="preserve">Расходы бюджета Новосветского сельского поселения за I полугодие 2016 года по разделам и подразделам функциональной классификации расходов бюджетов РФ </t>
  </si>
  <si>
    <t>Исполнение за I полугодие 2016 года (тыс. руб.)</t>
  </si>
  <si>
    <t>к Решению Совета депутатов МО Новосветское сельское поселение Гатчинского муниципального района  от 05.08.2016 № 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</si>
</sst>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44.125" style="1" customWidth="1"/>
    <col min="2" max="2" width="12.625" style="1" customWidth="1"/>
    <col min="3" max="3" width="12.50390625" style="1" hidden="1" customWidth="1"/>
    <col min="4" max="4" width="12.875" style="1" hidden="1" customWidth="1"/>
    <col min="5" max="5" width="11.8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125" style="1" customWidth="1"/>
    <col min="10" max="10" width="11.625" style="1" customWidth="1"/>
    <col min="11" max="16384" width="9.125" style="1" customWidth="1"/>
  </cols>
  <sheetData>
    <row r="1" spans="5:10" ht="15.75" customHeight="1">
      <c r="E1" s="37" t="s">
        <v>65</v>
      </c>
      <c r="F1" s="37"/>
      <c r="G1" s="37"/>
      <c r="H1" s="37"/>
      <c r="I1" s="37"/>
      <c r="J1" s="37"/>
    </row>
    <row r="2" spans="2:10" ht="30" customHeight="1">
      <c r="B2" s="38" t="s">
        <v>69</v>
      </c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3"/>
      <c r="B3" s="38"/>
      <c r="C3" s="38"/>
      <c r="D3" s="38"/>
      <c r="E3" s="38"/>
      <c r="F3" s="38"/>
      <c r="G3" s="38"/>
      <c r="H3" s="38"/>
      <c r="I3" s="38"/>
      <c r="J3" s="38"/>
    </row>
    <row r="4" spans="1:5" ht="12.75" customHeight="1">
      <c r="A4" s="3"/>
      <c r="B4" s="3"/>
      <c r="C4" s="3"/>
      <c r="D4" s="3"/>
      <c r="E4" s="4"/>
    </row>
    <row r="5" spans="1:10" ht="30.75" customHeight="1">
      <c r="A5" s="39" t="s">
        <v>67</v>
      </c>
      <c r="B5" s="39"/>
      <c r="C5" s="39"/>
      <c r="D5" s="39"/>
      <c r="E5" s="39"/>
      <c r="F5" s="39"/>
      <c r="G5" s="39"/>
      <c r="H5" s="39"/>
      <c r="I5" s="39"/>
      <c r="J5" s="39"/>
    </row>
    <row r="6" spans="1:7" ht="12.75" customHeight="1">
      <c r="A6" s="40"/>
      <c r="B6" s="40"/>
      <c r="C6" s="40"/>
      <c r="D6" s="40"/>
      <c r="E6" s="40"/>
      <c r="F6" s="40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3" t="s">
        <v>0</v>
      </c>
      <c r="B8" s="33" t="s">
        <v>31</v>
      </c>
      <c r="C8" s="33" t="s">
        <v>54</v>
      </c>
      <c r="D8" s="33" t="s">
        <v>55</v>
      </c>
      <c r="E8" s="33" t="s">
        <v>66</v>
      </c>
      <c r="F8" s="33" t="s">
        <v>46</v>
      </c>
      <c r="G8" s="36" t="s">
        <v>40</v>
      </c>
      <c r="H8" s="41" t="s">
        <v>48</v>
      </c>
      <c r="I8" s="33" t="s">
        <v>68</v>
      </c>
      <c r="J8" s="33" t="s">
        <v>40</v>
      </c>
    </row>
    <row r="9" spans="1:10" ht="16.5" customHeight="1">
      <c r="A9" s="34"/>
      <c r="B9" s="34"/>
      <c r="C9" s="34"/>
      <c r="D9" s="34"/>
      <c r="E9" s="34"/>
      <c r="F9" s="34"/>
      <c r="G9" s="34"/>
      <c r="H9" s="41"/>
      <c r="I9" s="34"/>
      <c r="J9" s="34"/>
    </row>
    <row r="10" spans="1:10" ht="15" customHeight="1">
      <c r="A10" s="35"/>
      <c r="B10" s="35"/>
      <c r="C10" s="35"/>
      <c r="D10" s="35"/>
      <c r="E10" s="35"/>
      <c r="F10" s="35"/>
      <c r="G10" s="35"/>
      <c r="H10" s="41"/>
      <c r="I10" s="35"/>
      <c r="J10" s="35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14773.16</v>
      </c>
      <c r="F11" s="9">
        <f>F12+F13+F14+F15</f>
        <v>6166.9000000000015</v>
      </c>
      <c r="G11" s="10">
        <f aca="true" t="shared" si="0" ref="G11:G27">F11/E11*100</f>
        <v>41.74394645424541</v>
      </c>
      <c r="H11" s="26">
        <f>E11/E41*100</f>
        <v>20.917704245583906</v>
      </c>
      <c r="I11" s="9">
        <f>SUM(I12:I15)</f>
        <v>5704.280000000001</v>
      </c>
      <c r="J11" s="10">
        <f>I11/E11*100</f>
        <v>38.61245664434691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0.2831852392525892</v>
      </c>
      <c r="I12" s="11">
        <v>4.34</v>
      </c>
      <c r="J12" s="12">
        <f>I12/E12*100</f>
        <v>2.17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11111.01</v>
      </c>
      <c r="F13" s="11">
        <v>5840.1</v>
      </c>
      <c r="G13" s="12">
        <f t="shared" si="0"/>
        <v>52.56137830854261</v>
      </c>
      <c r="H13" s="27">
        <f>E13/E41*100</f>
        <v>15.732370125939557</v>
      </c>
      <c r="I13" s="11">
        <v>4503.31</v>
      </c>
      <c r="J13" s="12">
        <f aca="true" t="shared" si="1" ref="J13:J41">I13/E13*100</f>
        <v>40.53015882444531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0.1415926196262946</v>
      </c>
      <c r="I14" s="11">
        <v>0</v>
      </c>
      <c r="J14" s="12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3362.15</v>
      </c>
      <c r="F15" s="13">
        <v>91.6</v>
      </c>
      <c r="G15" s="12">
        <f t="shared" si="0"/>
        <v>2.7244471543506386</v>
      </c>
      <c r="H15" s="27">
        <f>E15/E41*100</f>
        <v>4.760556260765465</v>
      </c>
      <c r="I15" s="11">
        <v>1196.63</v>
      </c>
      <c r="J15" s="12">
        <f t="shared" si="1"/>
        <v>35.59121395535595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195.08</v>
      </c>
      <c r="F16" s="9">
        <f>F17</f>
        <v>112.6</v>
      </c>
      <c r="G16" s="10">
        <f t="shared" si="0"/>
        <v>57.71990978060282</v>
      </c>
      <c r="H16" s="26">
        <f>E16/E41*100</f>
        <v>0.2762188823669755</v>
      </c>
      <c r="I16" s="9">
        <f>I17</f>
        <v>89.01</v>
      </c>
      <c r="J16" s="12">
        <f t="shared" si="1"/>
        <v>45.627434898503175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195.08</v>
      </c>
      <c r="F17" s="11">
        <v>112.6</v>
      </c>
      <c r="G17" s="12">
        <f t="shared" si="0"/>
        <v>57.71990978060282</v>
      </c>
      <c r="H17" s="27">
        <f>E17/E41*100</f>
        <v>0.2762188823669755</v>
      </c>
      <c r="I17" s="11">
        <v>89.01</v>
      </c>
      <c r="J17" s="12">
        <f t="shared" si="1"/>
        <v>45.627434898503175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444</v>
      </c>
      <c r="F18" s="14">
        <f>F19+F20</f>
        <v>42.8</v>
      </c>
      <c r="G18" s="10">
        <f t="shared" si="0"/>
        <v>9.639639639639638</v>
      </c>
      <c r="H18" s="26">
        <f>E18/E41*100</f>
        <v>0.6286712311407481</v>
      </c>
      <c r="I18" s="9">
        <f>I19+I20</f>
        <v>162.63</v>
      </c>
      <c r="J18" s="12">
        <f t="shared" si="1"/>
        <v>36.62837837837838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100</v>
      </c>
      <c r="F19" s="13">
        <v>38.8</v>
      </c>
      <c r="G19" s="12">
        <f t="shared" si="0"/>
        <v>38.8</v>
      </c>
      <c r="H19" s="27">
        <f>E19/E41*100</f>
        <v>0.1415926196262946</v>
      </c>
      <c r="I19" s="23">
        <v>0</v>
      </c>
      <c r="J19" s="12">
        <f t="shared" si="1"/>
        <v>0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344</v>
      </c>
      <c r="F20" s="11">
        <v>4</v>
      </c>
      <c r="G20" s="12">
        <f t="shared" si="0"/>
        <v>1.1627906976744187</v>
      </c>
      <c r="H20" s="27">
        <f>E20/E41*100</f>
        <v>0.4870786115144535</v>
      </c>
      <c r="I20" s="23">
        <v>162.63</v>
      </c>
      <c r="J20" s="12">
        <f t="shared" si="1"/>
        <v>47.276162790697676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12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5642.5</v>
      </c>
      <c r="F22" s="14" t="e">
        <f>SUM(#REF!+#REF!+F25)</f>
        <v>#REF!</v>
      </c>
      <c r="G22" s="10" t="e">
        <f t="shared" si="0"/>
        <v>#REF!</v>
      </c>
      <c r="H22" s="26">
        <f>E22/E41*100</f>
        <v>7.989363562413673</v>
      </c>
      <c r="I22" s="9">
        <f>I23+I24+I25</f>
        <v>1330.17</v>
      </c>
      <c r="J22" s="12">
        <f t="shared" si="1"/>
        <v>23.574124944616752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4435.5</v>
      </c>
      <c r="F23" s="13"/>
      <c r="G23" s="12"/>
      <c r="H23" s="27"/>
      <c r="I23" s="31">
        <v>913.35</v>
      </c>
      <c r="J23" s="12">
        <f t="shared" si="1"/>
        <v>20.591816029759894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422</v>
      </c>
      <c r="F24" s="13">
        <v>0</v>
      </c>
      <c r="G24" s="12">
        <f t="shared" si="0"/>
        <v>0</v>
      </c>
      <c r="H24" s="27">
        <f>E24/E41*100</f>
        <v>0.5975208548229632</v>
      </c>
      <c r="I24" s="31">
        <v>189.12</v>
      </c>
      <c r="J24" s="12">
        <f t="shared" si="1"/>
        <v>44.81516587677725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785</v>
      </c>
      <c r="F25" s="13">
        <v>83.2</v>
      </c>
      <c r="G25" s="12">
        <f t="shared" si="0"/>
        <v>10.598726114649681</v>
      </c>
      <c r="H25" s="27">
        <f>E25/E41*100</f>
        <v>1.1115020640664128</v>
      </c>
      <c r="I25" s="31">
        <v>227.7</v>
      </c>
      <c r="J25" s="12">
        <f t="shared" si="1"/>
        <v>29.00636942675159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38607.93</v>
      </c>
      <c r="F26" s="9">
        <f>F28+F29+F27</f>
        <v>5422.3</v>
      </c>
      <c r="G26" s="10">
        <f t="shared" si="0"/>
        <v>14.044524013589953</v>
      </c>
      <c r="H26" s="26">
        <f>E26/E41*100</f>
        <v>54.66597947048608</v>
      </c>
      <c r="I26" s="9">
        <f>I27+I28+I29+I30</f>
        <v>8767.02</v>
      </c>
      <c r="J26" s="12">
        <f t="shared" si="1"/>
        <v>22.707821942279736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20433.03</v>
      </c>
      <c r="F27" s="11">
        <v>659.6</v>
      </c>
      <c r="G27" s="12">
        <f t="shared" si="0"/>
        <v>3.2281066488915253</v>
      </c>
      <c r="H27" s="27">
        <f>E27/E41*100</f>
        <v>28.931662446026664</v>
      </c>
      <c r="I27" s="31">
        <v>3888.79</v>
      </c>
      <c r="J27" s="12">
        <f t="shared" si="1"/>
        <v>19.031881223685374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4250</v>
      </c>
      <c r="F28" s="11">
        <v>675.5</v>
      </c>
      <c r="G28" s="12">
        <f aca="true" t="shared" si="2" ref="G28:G41">F28/E28*100</f>
        <v>15.894117647058822</v>
      </c>
      <c r="H28" s="27">
        <f>E28/E41*100</f>
        <v>6.017686334117521</v>
      </c>
      <c r="I28" s="11">
        <v>256.84</v>
      </c>
      <c r="J28" s="12">
        <f t="shared" si="1"/>
        <v>6.043294117647059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7028.9</v>
      </c>
      <c r="F29" s="11">
        <v>4087.2</v>
      </c>
      <c r="G29" s="12">
        <f t="shared" si="2"/>
        <v>58.1485011879526</v>
      </c>
      <c r="H29" s="27">
        <f>E29/E41*100</f>
        <v>9.952403640912621</v>
      </c>
      <c r="I29" s="11">
        <v>1758.24</v>
      </c>
      <c r="J29" s="12">
        <f t="shared" si="1"/>
        <v>25.014440381852072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6896</v>
      </c>
      <c r="F30" s="11"/>
      <c r="G30" s="12"/>
      <c r="H30" s="27"/>
      <c r="I30" s="11">
        <v>2863.15</v>
      </c>
      <c r="J30" s="12">
        <f t="shared" si="1"/>
        <v>41.51899651972158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482.48</v>
      </c>
      <c r="F31" s="9">
        <f>SUM(F32)</f>
        <v>126.2</v>
      </c>
      <c r="G31" s="10">
        <f t="shared" si="2"/>
        <v>26.15652462278229</v>
      </c>
      <c r="H31" s="26">
        <f>E31/E41*100</f>
        <v>0.6831560711729462</v>
      </c>
      <c r="I31" s="9">
        <f>I32</f>
        <v>42.9</v>
      </c>
      <c r="J31" s="12">
        <f t="shared" si="1"/>
        <v>8.89156027192837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482.48</v>
      </c>
      <c r="F32" s="11">
        <v>126.2</v>
      </c>
      <c r="G32" s="12">
        <f t="shared" si="2"/>
        <v>26.15652462278229</v>
      </c>
      <c r="H32" s="27">
        <f>E32/E41*100</f>
        <v>0.6831560711729462</v>
      </c>
      <c r="I32" s="11">
        <v>42.9</v>
      </c>
      <c r="J32" s="12">
        <f t="shared" si="1"/>
        <v>8.89156027192837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9051.5</v>
      </c>
      <c r="F33" s="9">
        <f>F34</f>
        <v>5878.3</v>
      </c>
      <c r="G33" s="10">
        <f t="shared" si="2"/>
        <v>64.94282715572005</v>
      </c>
      <c r="H33" s="26">
        <f>E33/E41*100</f>
        <v>12.816255965474058</v>
      </c>
      <c r="I33" s="9">
        <f>I34</f>
        <v>5242.85</v>
      </c>
      <c r="J33" s="12">
        <f t="shared" si="1"/>
        <v>57.92244379384633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9051.5</v>
      </c>
      <c r="F34" s="11">
        <v>5878.3</v>
      </c>
      <c r="G34" s="12">
        <f t="shared" si="2"/>
        <v>64.94282715572005</v>
      </c>
      <c r="H34" s="27">
        <f>E34/E41*100</f>
        <v>12.816255965474058</v>
      </c>
      <c r="I34" s="11">
        <v>5242.85</v>
      </c>
      <c r="J34" s="12">
        <f t="shared" si="1"/>
        <v>57.92244379384633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11"/>
      <c r="J35" s="12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872</v>
      </c>
      <c r="F36" s="9">
        <f>F38+F37</f>
        <v>113.6</v>
      </c>
      <c r="G36" s="10">
        <f t="shared" si="2"/>
        <v>13.027522935779817</v>
      </c>
      <c r="H36" s="26">
        <f>E36/E41*100</f>
        <v>1.234687643141289</v>
      </c>
      <c r="I36" s="9">
        <f>I37+I38</f>
        <v>375.51</v>
      </c>
      <c r="J36" s="12">
        <f t="shared" si="1"/>
        <v>43.06307339449541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467</v>
      </c>
      <c r="F37" s="11">
        <v>0</v>
      </c>
      <c r="G37" s="12"/>
      <c r="H37" s="27">
        <f>E37/E41*100</f>
        <v>0.6612375336547958</v>
      </c>
      <c r="I37" s="11">
        <v>239.91</v>
      </c>
      <c r="J37" s="12">
        <f t="shared" si="1"/>
        <v>51.37259100642398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405</v>
      </c>
      <c r="F38" s="11">
        <v>113.6</v>
      </c>
      <c r="G38" s="12">
        <f t="shared" si="2"/>
        <v>28.049382716049383</v>
      </c>
      <c r="H38" s="27">
        <f>E38/E41*100</f>
        <v>0.5734501094864931</v>
      </c>
      <c r="I38" s="11">
        <v>135.6</v>
      </c>
      <c r="J38" s="12">
        <f t="shared" si="1"/>
        <v>33.48148148148148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556.5</v>
      </c>
      <c r="F39" s="9">
        <f>F40</f>
        <v>119.9</v>
      </c>
      <c r="G39" s="10">
        <f>F39/E39*100</f>
        <v>21.545372866127586</v>
      </c>
      <c r="H39" s="26">
        <f>E39/E41*100</f>
        <v>0.7879629282203294</v>
      </c>
      <c r="I39" s="9">
        <f>I40</f>
        <v>202.83</v>
      </c>
      <c r="J39" s="12">
        <f t="shared" si="1"/>
        <v>36.44743935309973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556.5</v>
      </c>
      <c r="F40" s="11">
        <v>119.9</v>
      </c>
      <c r="G40" s="12">
        <f>F40/E40*100</f>
        <v>21.545372866127586</v>
      </c>
      <c r="H40" s="27">
        <f>E40/E41*100</f>
        <v>0.7879629282203294</v>
      </c>
      <c r="I40" s="11">
        <v>202.83</v>
      </c>
      <c r="J40" s="12">
        <f t="shared" si="1"/>
        <v>36.44743935309973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70625.15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100</v>
      </c>
      <c r="I41" s="9">
        <f>I11+I16+I18+I22+I26+I31+I33+I36+I39</f>
        <v>21917.2</v>
      </c>
      <c r="J41" s="10">
        <f t="shared" si="1"/>
        <v>31.03313762873424</v>
      </c>
    </row>
  </sheetData>
  <sheetProtection/>
  <mergeCells count="14">
    <mergeCell ref="E1:J1"/>
    <mergeCell ref="B2:J3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D8:D10"/>
    <mergeCell ref="A8:A10"/>
    <mergeCell ref="J8:J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2016-05-30T14:26:08Z</cp:lastPrinted>
  <dcterms:created xsi:type="dcterms:W3CDTF">2005-07-27T12:36:10Z</dcterms:created>
  <dcterms:modified xsi:type="dcterms:W3CDTF">2016-08-08T06:10:37Z</dcterms:modified>
  <cp:category/>
  <cp:version/>
  <cp:contentType/>
  <cp:contentStatus/>
</cp:coreProperties>
</file>