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208" windowHeight="9324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 refMode="R1C1"/>
</workbook>
</file>

<file path=xl/sharedStrings.xml><?xml version="1.0" encoding="utf-8"?>
<sst xmlns="http://schemas.openxmlformats.org/spreadsheetml/2006/main" count="477" uniqueCount="264">
  <si>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</si>
  <si>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</si>
  <si>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</si>
  <si>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</si>
  <si>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</si>
  <si>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</si>
  <si>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</si>
  <si>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</si>
  <si>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</si>
  <si>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</si>
  <si>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</si>
  <si>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</si>
  <si>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</si>
  <si>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</si>
  <si>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</si>
  <si>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</si>
  <si>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</si>
  <si>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</si>
  <si>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</si>
  <si>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0410</t>
  </si>
  <si>
    <t>Коммунальное хозяйство</t>
  </si>
  <si>
    <t>0502</t>
  </si>
  <si>
    <t>Благоустройство</t>
  </si>
  <si>
    <t>0503</t>
  </si>
  <si>
    <t>0412</t>
  </si>
  <si>
    <t>0401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</si>
  <si>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</si>
  <si>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</si>
  <si>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</si>
  <si>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</si>
  <si>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</si>
  <si>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</si>
  <si>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</si>
  <si>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</si>
  <si>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</si>
  <si>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</si>
  <si>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</si>
  <si>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</si>
  <si>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0409</t>
  </si>
  <si>
    <t>Проведение мероприятий, осуществляемых органами местного самоуправления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</si>
  <si>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</si>
  <si>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</si>
  <si>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</si>
  <si>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</si>
  <si>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</si>
  <si>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</si>
  <si>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</si>
  <si>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</si>
  <si>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Наименование</t>
  </si>
  <si>
    <t>Целевая статья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</si>
  <si>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</si>
  <si>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</si>
  <si>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Культура</t>
  </si>
  <si>
    <t>Субсидии бюджетным учреждениям на иные цели</t>
  </si>
  <si>
    <t>71 3 1522</t>
  </si>
  <si>
    <t>123</t>
  </si>
  <si>
    <t>0310</t>
  </si>
  <si>
    <t>по разделам, подразделам, целевым статьям и видам расходов бюджетной классификации расходов на 2015 год</t>
  </si>
  <si>
    <t>71 1 1533</t>
  </si>
  <si>
    <t>71 1 1516</t>
  </si>
  <si>
    <t>71 1 1517</t>
  </si>
  <si>
    <t>71 1 1518</t>
  </si>
  <si>
    <t>71 1 1551</t>
  </si>
  <si>
    <t>71 1 1552</t>
  </si>
  <si>
    <t>71 2 1509</t>
  </si>
  <si>
    <t>71 2 1510</t>
  </si>
  <si>
    <t>Мероприятия по обеспечению первичных мер пожарной безопасности</t>
  </si>
  <si>
    <t>71 2 1512</t>
  </si>
  <si>
    <t>71 3 1539</t>
  </si>
  <si>
    <t>Проведение мероприятий по организации уличного освещения</t>
  </si>
  <si>
    <t>71 4 1563</t>
  </si>
  <si>
    <t>71 5 1568</t>
  </si>
  <si>
    <t>61 8 1105</t>
  </si>
  <si>
    <t>61 8 1103</t>
  </si>
  <si>
    <t>61 7 1104</t>
  </si>
  <si>
    <t>62 9 1301</t>
  </si>
  <si>
    <t>62 9 1302</t>
  </si>
  <si>
    <t>62 9 1303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</si>
  <si>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</si>
  <si>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</si>
  <si>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</si>
  <si>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</si>
  <si>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</si>
  <si>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</si>
  <si>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</si>
  <si>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62 9 1550</t>
  </si>
  <si>
    <t>62 9 5118</t>
  </si>
  <si>
    <t>62 9 1528</t>
  </si>
  <si>
    <t>62 9 1537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</si>
  <si>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</si>
  <si>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</si>
  <si>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</si>
  <si>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</si>
  <si>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</si>
  <si>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Прочие расходы</t>
  </si>
  <si>
    <t>Прочие непрграммные расходы</t>
  </si>
  <si>
    <t>62 9 1304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</si>
  <si>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</si>
  <si>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</si>
  <si>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</si>
  <si>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</si>
  <si>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</si>
  <si>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</si>
  <si>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</si>
  <si>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Строительство и содержание автомобильных дорог и инженерных сооружений в них в границах муниципальных образований</t>
  </si>
  <si>
    <t>Общеэкономические 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</si>
  <si>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</si>
  <si>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Связь и информатика</t>
  </si>
  <si>
    <t>Другие вопросы в области национальной экономики</t>
  </si>
  <si>
    <t>0500</t>
  </si>
  <si>
    <t>Содержание муниципального жилого фонда, в том числе капитальный ремонт ремонт муниципального жилого фонда</t>
  </si>
  <si>
    <t>810</t>
  </si>
  <si>
    <t>71 3  1538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</si>
  <si>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</si>
  <si>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</si>
  <si>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</si>
  <si>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</si>
  <si>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</si>
  <si>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</si>
  <si>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</t>
  </si>
  <si>
    <t>Фонд оплаты труда казенных учреждений и взносы по обязательному социальному страхованию</t>
  </si>
  <si>
    <t>71 3 1290</t>
  </si>
  <si>
    <t>111</t>
  </si>
  <si>
    <t>НБУК НКДЦ "Лидер"</t>
  </si>
  <si>
    <t>71 4 1250</t>
  </si>
  <si>
    <t>71 4 1260</t>
  </si>
  <si>
    <t>1102</t>
  </si>
  <si>
    <t>71 5 1534</t>
  </si>
  <si>
    <t>62 9 1305</t>
  </si>
  <si>
    <t>62 9 1641</t>
  </si>
  <si>
    <t>61 8 7134</t>
  </si>
  <si>
    <t>71 3 7202</t>
  </si>
  <si>
    <t>71 3 7088</t>
  </si>
  <si>
    <t>71 4 7202</t>
  </si>
  <si>
    <t>Уплата иных платежей</t>
  </si>
  <si>
    <t>853</t>
  </si>
  <si>
    <t>122</t>
  </si>
  <si>
    <t>Уплата прочих налогов, сборов и иных платежей</t>
  </si>
  <si>
    <t>852</t>
  </si>
  <si>
    <t>62 9 1300</t>
  </si>
  <si>
    <t>71 5 1523</t>
  </si>
  <si>
    <t>611</t>
  </si>
  <si>
    <t>71 4 7036</t>
  </si>
  <si>
    <t xml:space="preserve">  </t>
  </si>
  <si>
    <t>Раздел, подраздел</t>
  </si>
  <si>
    <t>Бюджет на 2015 год тыс.руб.</t>
  </si>
  <si>
    <t>Вид расходов</t>
  </si>
  <si>
    <t>Исполнение за 2015 год    тыс.руб.</t>
  </si>
  <si>
    <t>% исполнения</t>
  </si>
  <si>
    <t xml:space="preserve">       Новосветского сельского поселения Гатчинского муниципального района</t>
  </si>
  <si>
    <t xml:space="preserve">                    Ведомственная структура расходов бюджета</t>
  </si>
  <si>
    <t>ВСЕГО    РАСХОДЫ</t>
  </si>
  <si>
    <t>Обеспечение деятельности Совета депутатов муниципального образования</t>
  </si>
  <si>
    <t>13,65</t>
  </si>
  <si>
    <t>Расходы на обеспечение деятельности муниципальных служащих органов МСУ (ФОТ)</t>
  </si>
  <si>
    <t>Фонд оплаты труда государственных ( муниципальных) органов и взносы по обязательному социальному страхованию</t>
  </si>
  <si>
    <t>61 7 1102</t>
  </si>
  <si>
    <t>6498,95</t>
  </si>
  <si>
    <t>Расходы на обеспечение деятельности Главы местной администрации</t>
  </si>
  <si>
    <t>1247,28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</si>
  <si>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</si>
  <si>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927,31</t>
  </si>
  <si>
    <t>Иные выплаты персоналу муниципальных органов, за исключением фонда оплаты труда</t>
  </si>
  <si>
    <t>1938,30</t>
  </si>
  <si>
    <t>1,46</t>
  </si>
  <si>
    <t>369,77</t>
  </si>
  <si>
    <t>Резервные фонды</t>
  </si>
  <si>
    <t>Резервные фонды местных администраций в рамках непрограмных расходов ОМСУ</t>
  </si>
  <si>
    <t>Резервные средства</t>
  </si>
  <si>
    <t>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</si>
  <si>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</si>
  <si>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2,60</t>
  </si>
  <si>
    <t>Передача полномочий по жилищному контролю в рамках непрограмных расходов ОМСУ</t>
  </si>
  <si>
    <t>Иные межбюджетные трансферты</t>
  </si>
  <si>
    <t>154,90</t>
  </si>
  <si>
    <t>62,30</t>
  </si>
  <si>
    <t>Передача полномочий по некоторым жилищным вопросам в рамках непрограмных расходов ОМСУ</t>
  </si>
  <si>
    <t>30,40</t>
  </si>
  <si>
    <t>Передача полномочий по казначейскому исполнению бюджетов городских и сельских поселений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</si>
  <si>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</si>
  <si>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пономочий по некоторым вопросам в области землеустройства и архитектуры в рамках непрограмных расходов ОМСУ</t>
  </si>
  <si>
    <t>33,88</t>
  </si>
  <si>
    <t>57,34</t>
  </si>
  <si>
    <t>Передача полномочий по осуществлению финансового контроля бюджетов городских и сельских поселений в рамках непрограмных расходов ОМСУ</t>
  </si>
  <si>
    <t>74,00</t>
  </si>
  <si>
    <t>Передача полномочий по организации централизованных коммунальных услуг в рамках непрограмных расходов ОМСУ</t>
  </si>
  <si>
    <t>101,58</t>
  </si>
  <si>
    <t>62 9 1500</t>
  </si>
  <si>
    <t>171,00</t>
  </si>
  <si>
    <t>16,06</t>
  </si>
  <si>
    <t xml:space="preserve">Диспансеризация муниципальных и немуниципальных служащих </t>
  </si>
  <si>
    <t>43,01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</si>
  <si>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</si>
  <si>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777,01</t>
  </si>
  <si>
    <t xml:space="preserve">Подготовка и проведение мероприятий, посвященных Дню Победы в ВОВ 1941-1945 годов в рамках непрограмных расходов ОМСУ </t>
  </si>
  <si>
    <t>162,00</t>
  </si>
  <si>
    <t>297,53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</si>
  <si>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</si>
  <si>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</si>
  <si>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99,95</t>
  </si>
  <si>
    <t>Обеспечение пожарной безопасности</t>
  </si>
  <si>
    <t>Предупреждение и ликвидация последствий чрезвычайных ситуаций и стихийных бедствий техногенного характера, обеспечение пожарной безопасности</t>
  </si>
  <si>
    <t>180,42</t>
  </si>
  <si>
    <t>93,90</t>
  </si>
  <si>
    <t>0,00</t>
  </si>
  <si>
    <t>Дорожное хозяйство (дорожные фонды)</t>
  </si>
  <si>
    <t>4408,26</t>
  </si>
  <si>
    <t>Капитальный ремонт и ремонт автомобильных дорог общего пользования местного значения</t>
  </si>
  <si>
    <t>71 3 7014</t>
  </si>
  <si>
    <t>2508,49</t>
  </si>
  <si>
    <t>Реализация проектов местных инициатив граждан в рамках муниципальной программы сельского поселения</t>
  </si>
  <si>
    <t>344,53</t>
  </si>
  <si>
    <t>Мероприятия в области информационно-коммуникационных технологий и связи</t>
  </si>
  <si>
    <t>228,49</t>
  </si>
  <si>
    <t>412,60</t>
  </si>
  <si>
    <t>541,40</t>
  </si>
  <si>
    <t>Мероприятия по развитию и поддержке предпринимательства</t>
  </si>
  <si>
    <t>21,20</t>
  </si>
  <si>
    <t>1122,88</t>
  </si>
  <si>
    <t>244,61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</si>
  <si>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</si>
  <si>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39,82</t>
  </si>
  <si>
    <t xml:space="preserve">Мероприятия в области коммунального хозяйства </t>
  </si>
  <si>
    <t>490,56</t>
  </si>
  <si>
    <t>1695,53</t>
  </si>
  <si>
    <t>Прочие мероприятия по благоустройству территории поселения</t>
  </si>
  <si>
    <t>1626,06</t>
  </si>
  <si>
    <t>Мероприятия по энергосбережению и повышению энергетической эффективности муниципальных объектов</t>
  </si>
  <si>
    <t>46,94</t>
  </si>
  <si>
    <t>200</t>
  </si>
  <si>
    <t xml:space="preserve">Поддержка муниципальных образований по развитию общественной инфраструктуры муниципального значения </t>
  </si>
  <si>
    <t>100</t>
  </si>
  <si>
    <t xml:space="preserve">Комплексные меры по  профилактике безнадзорности и правонарушений несовершеннолетних  </t>
  </si>
  <si>
    <t>330,23</t>
  </si>
  <si>
    <t>64,42</t>
  </si>
  <si>
    <t>54,08</t>
  </si>
  <si>
    <t>Проведение культурно-массовых мероприятий к праздничным и памятным датам</t>
  </si>
  <si>
    <t>434,61</t>
  </si>
  <si>
    <t>476,00</t>
  </si>
  <si>
    <t>Поддержка МО по развитию общественной инфраструктуры муницип.значения "Развитие культуры"</t>
  </si>
  <si>
    <t>90,00</t>
  </si>
  <si>
    <t>Пенсионное обеспечение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</si>
  <si>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</si>
  <si>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</si>
  <si>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321</t>
  </si>
  <si>
    <t>328,23</t>
  </si>
  <si>
    <t>Мероприятия в области социальной политики в рамках непрограмных расходов ОМСУ</t>
  </si>
  <si>
    <t>490,65</t>
  </si>
  <si>
    <t>Массовый спорт</t>
  </si>
  <si>
    <t>Проведение мероприятий в области спорта и физической культуры</t>
  </si>
  <si>
    <t>684,07</t>
  </si>
  <si>
    <t>400,00</t>
  </si>
  <si>
    <t>4364,53</t>
  </si>
  <si>
    <t>Закупка товаров, работ, услуг в целях капитального ремонта государственного (муниципального) имущества</t>
  </si>
  <si>
    <t>243</t>
  </si>
  <si>
    <t>1914,05</t>
  </si>
  <si>
    <t>Мероприятия по обеспечению деятельности подведомственных учреждений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</si>
  <si>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</si>
  <si>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6975,77</t>
  </si>
  <si>
    <t>Мероприятия по обеспечению деятельности муниципальных библиотек</t>
  </si>
  <si>
    <t>464,54</t>
  </si>
  <si>
    <t>Обеспечение выплат стимулирующего характера работникам муниципальных учреждений культуры  Ленинградской области</t>
  </si>
  <si>
    <t>186,20</t>
  </si>
  <si>
    <t xml:space="preserve">                                          Приложение 3.2.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СД Новосветского СП ГМР                                                                         от 26. 02.2016  №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</si>
</sst>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#,##0.00_ ;\-#,##0.00\ "/>
  </numFmts>
  <fonts count="44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4" fillId="7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left"/>
    </xf>
    <xf numFmtId="4" fontId="7" fillId="7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43" fontId="4" fillId="33" borderId="10" xfId="59" applyFont="1" applyFill="1" applyBorder="1" applyAlignment="1">
      <alignment horizontal="right" wrapText="1"/>
    </xf>
    <xf numFmtId="167" fontId="4" fillId="33" borderId="10" xfId="59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wrapText="1" readingOrder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49" fontId="4" fillId="7" borderId="10" xfId="0" applyNumberFormat="1" applyFont="1" applyFill="1" applyBorder="1" applyAlignment="1">
      <alignment horizontal="right" wrapText="1"/>
    </xf>
    <xf numFmtId="2" fontId="7" fillId="7" borderId="10" xfId="0" applyNumberFormat="1" applyFont="1" applyFill="1" applyBorder="1" applyAlignment="1">
      <alignment horizontal="right"/>
    </xf>
    <xf numFmtId="49" fontId="7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3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30.7109375" style="1" customWidth="1"/>
    <col min="2" max="2" width="9.57421875" style="14" customWidth="1"/>
    <col min="3" max="3" width="9.28125" style="0" customWidth="1"/>
    <col min="4" max="4" width="9.140625" style="1" customWidth="1"/>
    <col min="5" max="5" width="10.28125" style="0" customWidth="1"/>
    <col min="6" max="6" width="11.7109375" style="0" customWidth="1"/>
    <col min="7" max="7" width="11.421875" style="0" customWidth="1"/>
  </cols>
  <sheetData>
    <row r="1" spans="2:7" ht="15" customHeight="1">
      <c r="B1" s="91" t="s">
        <v>263</v>
      </c>
      <c r="C1" s="92"/>
      <c r="D1" s="92"/>
      <c r="E1" s="92"/>
      <c r="F1" s="92"/>
      <c r="G1" s="92"/>
    </row>
    <row r="2" spans="2:7" ht="15">
      <c r="B2" s="92"/>
      <c r="C2" s="92"/>
      <c r="D2" s="92"/>
      <c r="E2" s="92"/>
      <c r="F2" s="92"/>
      <c r="G2" s="92"/>
    </row>
    <row r="3" spans="2:7" ht="15">
      <c r="B3" s="92"/>
      <c r="C3" s="92"/>
      <c r="D3" s="92"/>
      <c r="E3" s="92"/>
      <c r="F3" s="92"/>
      <c r="G3" s="92"/>
    </row>
    <row r="4" spans="2:7" ht="15">
      <c r="B4" s="92"/>
      <c r="C4" s="92"/>
      <c r="D4" s="92"/>
      <c r="E4" s="92"/>
      <c r="F4" s="92"/>
      <c r="G4" s="92"/>
    </row>
    <row r="5" spans="2:7" ht="15">
      <c r="B5" s="92"/>
      <c r="C5" s="92"/>
      <c r="D5" s="92"/>
      <c r="E5" s="92"/>
      <c r="F5" s="92"/>
      <c r="G5" s="92"/>
    </row>
    <row r="6" spans="1:5" ht="15" customHeight="1">
      <c r="A6" s="88" t="s">
        <v>150</v>
      </c>
      <c r="B6" s="88"/>
      <c r="C6" s="88"/>
      <c r="D6" s="88"/>
      <c r="E6" s="12"/>
    </row>
    <row r="7" spans="1:5" ht="15">
      <c r="A7" s="35" t="s">
        <v>149</v>
      </c>
      <c r="B7" s="35"/>
      <c r="C7" s="35"/>
      <c r="D7" s="35"/>
      <c r="E7" s="35"/>
    </row>
    <row r="8" spans="1:6" ht="33" customHeight="1">
      <c r="A8" s="90" t="s">
        <v>57</v>
      </c>
      <c r="B8" s="90"/>
      <c r="C8" s="90"/>
      <c r="D8" s="90"/>
      <c r="E8" s="90"/>
      <c r="F8" s="11"/>
    </row>
    <row r="9" spans="1:4" ht="12" customHeight="1">
      <c r="A9" s="89"/>
      <c r="B9" s="89"/>
      <c r="C9" s="89"/>
      <c r="D9" s="89"/>
    </row>
    <row r="10" spans="1:5" ht="15" customHeight="1" hidden="1">
      <c r="A10" s="6" t="s">
        <v>12</v>
      </c>
      <c r="B10" s="7" t="s">
        <v>13</v>
      </c>
      <c r="C10" s="7" t="s">
        <v>14</v>
      </c>
      <c r="D10" s="6"/>
      <c r="E10" s="8" t="s">
        <v>15</v>
      </c>
    </row>
    <row r="11" spans="1:7" ht="53.25" customHeight="1">
      <c r="A11" s="16" t="s">
        <v>48</v>
      </c>
      <c r="B11" s="15" t="s">
        <v>144</v>
      </c>
      <c r="C11" s="15" t="s">
        <v>49</v>
      </c>
      <c r="D11" s="15" t="s">
        <v>146</v>
      </c>
      <c r="E11" s="66" t="s">
        <v>145</v>
      </c>
      <c r="F11" s="67" t="s">
        <v>147</v>
      </c>
      <c r="G11" s="68" t="s">
        <v>148</v>
      </c>
    </row>
    <row r="12" spans="1:7" ht="32.25" customHeight="1">
      <c r="A12" s="17" t="s">
        <v>151</v>
      </c>
      <c r="B12" s="39"/>
      <c r="C12" s="39"/>
      <c r="D12" s="39"/>
      <c r="E12" s="40">
        <f>E13+E53+E56+E64+E82+E100+E106+E111+E119+E123+E129</f>
        <v>50193.81000000001</v>
      </c>
      <c r="F12" s="40">
        <f>F13+F53+F56+F64+F82+F100+F106+F111+F119+F123+F129</f>
        <v>45345.950000000004</v>
      </c>
      <c r="G12" s="40">
        <f>F12/E12*100</f>
        <v>90.34171743487892</v>
      </c>
    </row>
    <row r="13" spans="1:8" ht="16.5" customHeight="1">
      <c r="A13" s="78" t="s">
        <v>89</v>
      </c>
      <c r="B13" s="46" t="s">
        <v>90</v>
      </c>
      <c r="C13" s="69" t="s">
        <v>0</v>
      </c>
      <c r="D13" s="69" t="s">
        <v>0</v>
      </c>
      <c r="E13" s="41">
        <f>E14+E17+E28+E31</f>
        <v>15059.08</v>
      </c>
      <c r="F13" s="41">
        <f>F14+F17+F28+F31</f>
        <v>13345.449999999997</v>
      </c>
      <c r="G13" s="41">
        <f aca="true" t="shared" si="0" ref="G13:G72">F13/E13*100</f>
        <v>88.62061958632265</v>
      </c>
      <c r="H13" s="5"/>
    </row>
    <row r="14" spans="1:7" ht="65.25" customHeight="1">
      <c r="A14" s="79" t="s">
        <v>28</v>
      </c>
      <c r="B14" s="57" t="s">
        <v>29</v>
      </c>
      <c r="C14" s="57" t="s">
        <v>143</v>
      </c>
      <c r="D14" s="69"/>
      <c r="E14" s="41">
        <f>E15</f>
        <v>503.6</v>
      </c>
      <c r="F14" s="41" t="str">
        <f>F15</f>
        <v>13,65</v>
      </c>
      <c r="G14" s="41">
        <f t="shared" si="0"/>
        <v>2.7104845115170773</v>
      </c>
    </row>
    <row r="15" spans="1:7" ht="29.25" customHeight="1">
      <c r="A15" s="19" t="s">
        <v>152</v>
      </c>
      <c r="B15" s="51" t="s">
        <v>29</v>
      </c>
      <c r="C15" s="54" t="s">
        <v>72</v>
      </c>
      <c r="D15" s="53"/>
      <c r="E15" s="42">
        <f>E16</f>
        <v>503.6</v>
      </c>
      <c r="F15" s="42" t="str">
        <f>F16</f>
        <v>13,65</v>
      </c>
      <c r="G15" s="77">
        <f t="shared" si="0"/>
        <v>2.7104845115170773</v>
      </c>
    </row>
    <row r="16" spans="1:7" ht="78" customHeight="1">
      <c r="A16" s="36" t="s">
        <v>100</v>
      </c>
      <c r="B16" s="43" t="s">
        <v>29</v>
      </c>
      <c r="C16" s="54" t="s">
        <v>72</v>
      </c>
      <c r="D16" s="43" t="s">
        <v>55</v>
      </c>
      <c r="E16" s="32">
        <v>503.6</v>
      </c>
      <c r="F16" s="43" t="s">
        <v>153</v>
      </c>
      <c r="G16" s="77">
        <f t="shared" si="0"/>
        <v>2.7104845115170773</v>
      </c>
    </row>
    <row r="17" spans="1:11" ht="78.75" customHeight="1">
      <c r="A17" s="18" t="s">
        <v>91</v>
      </c>
      <c r="B17" s="48" t="s">
        <v>11</v>
      </c>
      <c r="C17" s="54"/>
      <c r="D17" s="43"/>
      <c r="E17" s="44">
        <f>E18+E20+E22</f>
        <v>11926.519999999999</v>
      </c>
      <c r="F17" s="44">
        <f>F18+F20+F22</f>
        <v>10985.669999999998</v>
      </c>
      <c r="G17" s="41">
        <f t="shared" si="0"/>
        <v>92.11127805931655</v>
      </c>
      <c r="H17" s="9"/>
      <c r="I17" s="9"/>
      <c r="J17" s="9"/>
      <c r="K17" s="9"/>
    </row>
    <row r="18" spans="1:7" ht="39" customHeight="1">
      <c r="A18" s="18" t="s">
        <v>154</v>
      </c>
      <c r="B18" s="47" t="s">
        <v>11</v>
      </c>
      <c r="C18" s="48" t="s">
        <v>156</v>
      </c>
      <c r="D18" s="47"/>
      <c r="E18" s="32">
        <f>E19</f>
        <v>7128.23</v>
      </c>
      <c r="F18" s="32" t="str">
        <f>F19</f>
        <v>6498,95</v>
      </c>
      <c r="G18" s="77">
        <f t="shared" si="0"/>
        <v>91.17200202574833</v>
      </c>
    </row>
    <row r="19" spans="1:7" ht="51" customHeight="1">
      <c r="A19" s="18" t="s">
        <v>155</v>
      </c>
      <c r="B19" s="43" t="s">
        <v>11</v>
      </c>
      <c r="C19" s="47" t="s">
        <v>156</v>
      </c>
      <c r="D19" s="43" t="s">
        <v>92</v>
      </c>
      <c r="E19" s="42">
        <v>7128.23</v>
      </c>
      <c r="F19" s="43" t="s">
        <v>157</v>
      </c>
      <c r="G19" s="77">
        <f t="shared" si="0"/>
        <v>91.17200202574833</v>
      </c>
    </row>
    <row r="20" spans="1:7" ht="39" customHeight="1">
      <c r="A20" s="18" t="s">
        <v>158</v>
      </c>
      <c r="B20" s="47" t="s">
        <v>11</v>
      </c>
      <c r="C20" s="48" t="s">
        <v>74</v>
      </c>
      <c r="D20" s="47"/>
      <c r="E20" s="32">
        <f>E21</f>
        <v>1351.47</v>
      </c>
      <c r="F20" s="32" t="str">
        <f>F21</f>
        <v>1247,28</v>
      </c>
      <c r="G20" s="77">
        <f t="shared" si="0"/>
        <v>92.2906168838376</v>
      </c>
    </row>
    <row r="21" spans="1:7" ht="54" customHeight="1">
      <c r="A21" s="18" t="s">
        <v>155</v>
      </c>
      <c r="B21" s="47" t="s">
        <v>11</v>
      </c>
      <c r="C21" s="47" t="s">
        <v>74</v>
      </c>
      <c r="D21" s="47" t="s">
        <v>92</v>
      </c>
      <c r="E21" s="32">
        <v>1351.47</v>
      </c>
      <c r="F21" s="47" t="s">
        <v>159</v>
      </c>
      <c r="G21" s="77">
        <f t="shared" si="0"/>
        <v>92.2906168838376</v>
      </c>
    </row>
    <row r="22" spans="1:7" ht="66" customHeight="1">
      <c r="A22" s="34" t="s">
        <v>160</v>
      </c>
      <c r="B22" s="47" t="s">
        <v>11</v>
      </c>
      <c r="C22" s="48" t="s">
        <v>73</v>
      </c>
      <c r="D22" s="48" t="s">
        <v>93</v>
      </c>
      <c r="E22" s="32">
        <f>E23+E25+E27+24:24+E26</f>
        <v>3446.82</v>
      </c>
      <c r="F22" s="32">
        <f>F23+F25+F27+24:24+F26</f>
        <v>3239.4399999999996</v>
      </c>
      <c r="G22" s="77">
        <f t="shared" si="0"/>
        <v>93.98343980828705</v>
      </c>
    </row>
    <row r="23" spans="1:7" ht="51.75" customHeight="1">
      <c r="A23" s="18" t="s">
        <v>155</v>
      </c>
      <c r="B23" s="47" t="s">
        <v>11</v>
      </c>
      <c r="C23" s="47" t="s">
        <v>73</v>
      </c>
      <c r="D23" s="47" t="s">
        <v>92</v>
      </c>
      <c r="E23" s="32">
        <v>965.6</v>
      </c>
      <c r="F23" s="47" t="s">
        <v>161</v>
      </c>
      <c r="G23" s="77">
        <f t="shared" si="0"/>
        <v>96.03458989229495</v>
      </c>
    </row>
    <row r="24" spans="1:7" ht="42" customHeight="1">
      <c r="A24" s="18" t="s">
        <v>162</v>
      </c>
      <c r="B24" s="47" t="s">
        <v>11</v>
      </c>
      <c r="C24" s="47" t="s">
        <v>73</v>
      </c>
      <c r="D24" s="47" t="s">
        <v>136</v>
      </c>
      <c r="E24" s="32">
        <v>2.7</v>
      </c>
      <c r="F24" s="47" t="s">
        <v>171</v>
      </c>
      <c r="G24" s="77">
        <f t="shared" si="0"/>
        <v>96.29629629629629</v>
      </c>
    </row>
    <row r="25" spans="1:7" ht="51" customHeight="1">
      <c r="A25" s="18" t="s">
        <v>1</v>
      </c>
      <c r="B25" s="47" t="s">
        <v>11</v>
      </c>
      <c r="C25" s="47" t="s">
        <v>73</v>
      </c>
      <c r="D25" s="47" t="s">
        <v>2</v>
      </c>
      <c r="E25" s="32">
        <v>2105.03</v>
      </c>
      <c r="F25" s="47" t="s">
        <v>163</v>
      </c>
      <c r="G25" s="77">
        <f t="shared" si="0"/>
        <v>92.07944779884372</v>
      </c>
    </row>
    <row r="26" spans="1:7" ht="24.75" customHeight="1">
      <c r="A26" s="18" t="s">
        <v>137</v>
      </c>
      <c r="B26" s="47" t="s">
        <v>11</v>
      </c>
      <c r="C26" s="47" t="s">
        <v>73</v>
      </c>
      <c r="D26" s="47" t="s">
        <v>138</v>
      </c>
      <c r="E26" s="32">
        <v>1.52</v>
      </c>
      <c r="F26" s="47" t="s">
        <v>164</v>
      </c>
      <c r="G26" s="77">
        <f t="shared" si="0"/>
        <v>96.05263157894737</v>
      </c>
    </row>
    <row r="27" spans="1:7" ht="16.5" customHeight="1">
      <c r="A27" s="18" t="s">
        <v>134</v>
      </c>
      <c r="B27" s="47" t="s">
        <v>11</v>
      </c>
      <c r="C27" s="47" t="s">
        <v>73</v>
      </c>
      <c r="D27" s="47" t="s">
        <v>135</v>
      </c>
      <c r="E27" s="32">
        <v>371.97</v>
      </c>
      <c r="F27" s="47" t="s">
        <v>165</v>
      </c>
      <c r="G27" s="77">
        <f t="shared" si="0"/>
        <v>99.40855445331611</v>
      </c>
    </row>
    <row r="28" spans="1:7" ht="17.25" customHeight="1">
      <c r="A28" s="18" t="s">
        <v>166</v>
      </c>
      <c r="B28" s="48" t="s">
        <v>35</v>
      </c>
      <c r="C28" s="48"/>
      <c r="D28" s="47"/>
      <c r="E28" s="45">
        <f>E29</f>
        <v>83.94</v>
      </c>
      <c r="F28" s="45" t="str">
        <f>F29</f>
        <v>0</v>
      </c>
      <c r="G28" s="41">
        <f t="shared" si="0"/>
        <v>0</v>
      </c>
    </row>
    <row r="29" spans="1:7" ht="39">
      <c r="A29" s="18" t="s">
        <v>167</v>
      </c>
      <c r="B29" s="47" t="s">
        <v>35</v>
      </c>
      <c r="C29" s="47" t="s">
        <v>80</v>
      </c>
      <c r="D29" s="47"/>
      <c r="E29" s="42">
        <f>E30</f>
        <v>83.94</v>
      </c>
      <c r="F29" s="42" t="str">
        <f>F30</f>
        <v>0</v>
      </c>
      <c r="G29" s="77">
        <f t="shared" si="0"/>
        <v>0</v>
      </c>
    </row>
    <row r="30" spans="1:7" ht="12.75">
      <c r="A30" s="18" t="s">
        <v>168</v>
      </c>
      <c r="B30" s="47" t="s">
        <v>35</v>
      </c>
      <c r="C30" s="47" t="s">
        <v>80</v>
      </c>
      <c r="D30" s="47" t="s">
        <v>98</v>
      </c>
      <c r="E30" s="42">
        <v>83.94</v>
      </c>
      <c r="F30" s="47" t="s">
        <v>169</v>
      </c>
      <c r="G30" s="77">
        <f t="shared" si="0"/>
        <v>0</v>
      </c>
    </row>
    <row r="31" spans="1:7" ht="26.25">
      <c r="A31" s="20" t="s">
        <v>6</v>
      </c>
      <c r="B31" s="57" t="s">
        <v>7</v>
      </c>
      <c r="C31" s="70"/>
      <c r="D31" s="51"/>
      <c r="E31" s="45">
        <f>E32+E35+E44+51:51</f>
        <v>2545.02</v>
      </c>
      <c r="F31" s="45">
        <f>F32+F35+F44+51:51</f>
        <v>2346.13</v>
      </c>
      <c r="G31" s="41">
        <f t="shared" si="0"/>
        <v>92.1851301757943</v>
      </c>
    </row>
    <row r="32" spans="1:7" ht="105">
      <c r="A32" s="19" t="s">
        <v>170</v>
      </c>
      <c r="B32" s="51" t="s">
        <v>7</v>
      </c>
      <c r="C32" s="69" t="s">
        <v>130</v>
      </c>
      <c r="D32" s="51"/>
      <c r="E32" s="42">
        <f>E33+E34</f>
        <v>513.1</v>
      </c>
      <c r="F32" s="42">
        <f>F33+F34</f>
        <v>513.1</v>
      </c>
      <c r="G32" s="77">
        <f t="shared" si="0"/>
        <v>100</v>
      </c>
    </row>
    <row r="33" spans="1:7" ht="52.5">
      <c r="A33" s="18" t="s">
        <v>155</v>
      </c>
      <c r="B33" s="51" t="s">
        <v>7</v>
      </c>
      <c r="C33" s="70" t="s">
        <v>130</v>
      </c>
      <c r="D33" s="51" t="s">
        <v>92</v>
      </c>
      <c r="E33" s="42">
        <v>512.1</v>
      </c>
      <c r="F33" s="73">
        <v>512.1</v>
      </c>
      <c r="G33" s="77">
        <f t="shared" si="0"/>
        <v>100</v>
      </c>
    </row>
    <row r="34" spans="1:7" ht="52.5">
      <c r="A34" s="18" t="s">
        <v>1</v>
      </c>
      <c r="B34" s="51" t="s">
        <v>7</v>
      </c>
      <c r="C34" s="70" t="s">
        <v>130</v>
      </c>
      <c r="D34" s="51" t="s">
        <v>2</v>
      </c>
      <c r="E34" s="42">
        <v>1</v>
      </c>
      <c r="F34" s="74">
        <v>1</v>
      </c>
      <c r="G34" s="77">
        <f t="shared" si="0"/>
        <v>100</v>
      </c>
    </row>
    <row r="35" spans="1:7" ht="12.75">
      <c r="A35" s="18" t="s">
        <v>95</v>
      </c>
      <c r="B35" s="43" t="s">
        <v>7</v>
      </c>
      <c r="C35" s="69" t="s">
        <v>139</v>
      </c>
      <c r="D35" s="49"/>
      <c r="E35" s="52">
        <f>E36+E38+E39+E40+E41+E42+E43</f>
        <v>514.4000000000001</v>
      </c>
      <c r="F35" s="52">
        <f>F36+F38+F39+F40+F41+F42+F43</f>
        <v>514.4000000000001</v>
      </c>
      <c r="G35" s="77">
        <f t="shared" si="0"/>
        <v>100</v>
      </c>
    </row>
    <row r="36" spans="1:7" ht="39">
      <c r="A36" s="19" t="s">
        <v>172</v>
      </c>
      <c r="B36" s="47" t="s">
        <v>7</v>
      </c>
      <c r="C36" s="70" t="s">
        <v>75</v>
      </c>
      <c r="D36" s="43"/>
      <c r="E36" s="42">
        <f>E37</f>
        <v>154.9</v>
      </c>
      <c r="F36" s="42" t="str">
        <f>F37</f>
        <v>154,90</v>
      </c>
      <c r="G36" s="77">
        <f t="shared" si="0"/>
        <v>100</v>
      </c>
    </row>
    <row r="37" spans="1:7" ht="12.75">
      <c r="A37" s="19" t="s">
        <v>173</v>
      </c>
      <c r="B37" s="47" t="s">
        <v>7</v>
      </c>
      <c r="C37" s="70" t="s">
        <v>75</v>
      </c>
      <c r="D37" s="43" t="s">
        <v>97</v>
      </c>
      <c r="E37" s="42">
        <v>154.9</v>
      </c>
      <c r="F37" s="43" t="s">
        <v>174</v>
      </c>
      <c r="G37" s="77">
        <f t="shared" si="0"/>
        <v>100</v>
      </c>
    </row>
    <row r="38" spans="1:7" ht="66">
      <c r="A38" s="19" t="s">
        <v>178</v>
      </c>
      <c r="B38" s="47" t="s">
        <v>7</v>
      </c>
      <c r="C38" s="70" t="s">
        <v>76</v>
      </c>
      <c r="D38" s="53" t="s">
        <v>97</v>
      </c>
      <c r="E38" s="42">
        <v>62.3</v>
      </c>
      <c r="F38" s="53" t="s">
        <v>175</v>
      </c>
      <c r="G38" s="77">
        <f t="shared" si="0"/>
        <v>100</v>
      </c>
    </row>
    <row r="39" spans="1:7" ht="40.5" customHeight="1">
      <c r="A39" s="19" t="s">
        <v>176</v>
      </c>
      <c r="B39" s="47" t="s">
        <v>7</v>
      </c>
      <c r="C39" s="70" t="s">
        <v>77</v>
      </c>
      <c r="D39" s="51" t="s">
        <v>97</v>
      </c>
      <c r="E39" s="42">
        <v>30.4</v>
      </c>
      <c r="F39" s="51" t="s">
        <v>177</v>
      </c>
      <c r="G39" s="77">
        <f t="shared" si="0"/>
        <v>100</v>
      </c>
    </row>
    <row r="40" spans="1:7" ht="68.25" customHeight="1">
      <c r="A40" s="19" t="s">
        <v>179</v>
      </c>
      <c r="B40" s="47" t="s">
        <v>7</v>
      </c>
      <c r="C40" s="70" t="s">
        <v>96</v>
      </c>
      <c r="D40" s="51" t="s">
        <v>97</v>
      </c>
      <c r="E40" s="42">
        <v>33.88</v>
      </c>
      <c r="F40" s="51" t="s">
        <v>181</v>
      </c>
      <c r="G40" s="77">
        <f t="shared" si="0"/>
        <v>100</v>
      </c>
    </row>
    <row r="41" spans="1:7" ht="55.5" customHeight="1">
      <c r="A41" s="19" t="s">
        <v>180</v>
      </c>
      <c r="B41" s="47" t="s">
        <v>7</v>
      </c>
      <c r="C41" s="70" t="s">
        <v>128</v>
      </c>
      <c r="D41" s="51" t="s">
        <v>97</v>
      </c>
      <c r="E41" s="42">
        <v>57.34</v>
      </c>
      <c r="F41" s="51" t="s">
        <v>182</v>
      </c>
      <c r="G41" s="77">
        <f t="shared" si="0"/>
        <v>100</v>
      </c>
    </row>
    <row r="42" spans="1:7" ht="66">
      <c r="A42" s="19" t="s">
        <v>183</v>
      </c>
      <c r="B42" s="47" t="s">
        <v>7</v>
      </c>
      <c r="C42" s="70" t="s">
        <v>78</v>
      </c>
      <c r="D42" s="50" t="s">
        <v>97</v>
      </c>
      <c r="E42" s="42">
        <v>74</v>
      </c>
      <c r="F42" s="50" t="s">
        <v>184</v>
      </c>
      <c r="G42" s="77">
        <f t="shared" si="0"/>
        <v>100</v>
      </c>
    </row>
    <row r="43" spans="1:7" ht="52.5">
      <c r="A43" s="19" t="s">
        <v>185</v>
      </c>
      <c r="B43" s="43" t="s">
        <v>7</v>
      </c>
      <c r="C43" s="70" t="s">
        <v>79</v>
      </c>
      <c r="D43" s="50" t="s">
        <v>97</v>
      </c>
      <c r="E43" s="42">
        <v>101.58</v>
      </c>
      <c r="F43" s="50" t="s">
        <v>186</v>
      </c>
      <c r="G43" s="77">
        <f t="shared" si="0"/>
        <v>100</v>
      </c>
    </row>
    <row r="44" spans="1:7" ht="12.75">
      <c r="A44" s="19" t="s">
        <v>94</v>
      </c>
      <c r="B44" s="43" t="s">
        <v>7</v>
      </c>
      <c r="C44" s="69" t="s">
        <v>187</v>
      </c>
      <c r="D44" s="50"/>
      <c r="E44" s="42">
        <f>E45+E47+E48+E49+E50</f>
        <v>1355.52</v>
      </c>
      <c r="F44" s="42">
        <f>F45+F47+F48+F49+F50</f>
        <v>1156.63</v>
      </c>
      <c r="G44" s="77">
        <f t="shared" si="0"/>
        <v>85.32740203021719</v>
      </c>
    </row>
    <row r="45" spans="1:7" ht="52.5">
      <c r="A45" s="2" t="s">
        <v>30</v>
      </c>
      <c r="B45" s="53" t="s">
        <v>7</v>
      </c>
      <c r="C45" s="54" t="s">
        <v>81</v>
      </c>
      <c r="D45" s="54"/>
      <c r="E45" s="42">
        <f>E46</f>
        <v>150</v>
      </c>
      <c r="F45" s="42">
        <f>F46</f>
        <v>149.55</v>
      </c>
      <c r="G45" s="77">
        <f t="shared" si="0"/>
        <v>99.70000000000002</v>
      </c>
    </row>
    <row r="46" spans="1:7" ht="52.5">
      <c r="A46" s="21" t="s">
        <v>1</v>
      </c>
      <c r="B46" s="53" t="s">
        <v>7</v>
      </c>
      <c r="C46" s="54" t="s">
        <v>81</v>
      </c>
      <c r="D46" s="54">
        <v>244</v>
      </c>
      <c r="E46" s="42">
        <v>150</v>
      </c>
      <c r="F46" s="54">
        <v>149.55</v>
      </c>
      <c r="G46" s="77">
        <f t="shared" si="0"/>
        <v>99.70000000000002</v>
      </c>
    </row>
    <row r="47" spans="1:7" ht="39">
      <c r="A47" s="19" t="s">
        <v>39</v>
      </c>
      <c r="B47" s="51" t="s">
        <v>7</v>
      </c>
      <c r="C47" s="51" t="s">
        <v>82</v>
      </c>
      <c r="D47" s="51" t="s">
        <v>2</v>
      </c>
      <c r="E47" s="42">
        <v>175</v>
      </c>
      <c r="F47" s="51" t="s">
        <v>188</v>
      </c>
      <c r="G47" s="77">
        <f t="shared" si="0"/>
        <v>97.71428571428571</v>
      </c>
    </row>
    <row r="48" spans="1:7" ht="78.75">
      <c r="A48" s="21" t="s">
        <v>50</v>
      </c>
      <c r="B48" s="43" t="s">
        <v>7</v>
      </c>
      <c r="C48" s="54" t="s">
        <v>83</v>
      </c>
      <c r="D48" s="51" t="s">
        <v>2</v>
      </c>
      <c r="E48" s="42">
        <v>31.06</v>
      </c>
      <c r="F48" s="51" t="s">
        <v>189</v>
      </c>
      <c r="G48" s="77">
        <f t="shared" si="0"/>
        <v>51.70637475853187</v>
      </c>
    </row>
    <row r="49" spans="1:7" ht="26.25">
      <c r="A49" s="21" t="s">
        <v>190</v>
      </c>
      <c r="B49" s="43" t="s">
        <v>7</v>
      </c>
      <c r="C49" s="54" t="s">
        <v>84</v>
      </c>
      <c r="D49" s="55" t="s">
        <v>2</v>
      </c>
      <c r="E49" s="32">
        <v>80</v>
      </c>
      <c r="F49" s="55" t="s">
        <v>191</v>
      </c>
      <c r="G49" s="77">
        <f t="shared" si="0"/>
        <v>53.7625</v>
      </c>
    </row>
    <row r="50" spans="1:7" ht="79.5" customHeight="1">
      <c r="A50" s="21" t="s">
        <v>192</v>
      </c>
      <c r="B50" s="43" t="s">
        <v>7</v>
      </c>
      <c r="C50" s="54" t="s">
        <v>85</v>
      </c>
      <c r="D50" s="56" t="s">
        <v>2</v>
      </c>
      <c r="E50" s="32">
        <v>919.46</v>
      </c>
      <c r="F50" s="56" t="s">
        <v>193</v>
      </c>
      <c r="G50" s="77">
        <f t="shared" si="0"/>
        <v>84.5072107541383</v>
      </c>
    </row>
    <row r="51" spans="1:7" ht="66">
      <c r="A51" s="21" t="s">
        <v>194</v>
      </c>
      <c r="B51" s="43" t="s">
        <v>7</v>
      </c>
      <c r="C51" s="72" t="s">
        <v>129</v>
      </c>
      <c r="D51" s="56"/>
      <c r="E51" s="32">
        <f>E52</f>
        <v>162</v>
      </c>
      <c r="F51" s="32" t="str">
        <f>F52</f>
        <v>162,00</v>
      </c>
      <c r="G51" s="77">
        <f t="shared" si="0"/>
        <v>100</v>
      </c>
    </row>
    <row r="52" spans="1:7" ht="52.5">
      <c r="A52" s="21" t="s">
        <v>1</v>
      </c>
      <c r="B52" s="43" t="s">
        <v>7</v>
      </c>
      <c r="C52" s="54" t="s">
        <v>129</v>
      </c>
      <c r="D52" s="56" t="s">
        <v>2</v>
      </c>
      <c r="E52" s="32">
        <v>162</v>
      </c>
      <c r="F52" s="56" t="s">
        <v>195</v>
      </c>
      <c r="G52" s="77">
        <f t="shared" si="0"/>
        <v>100</v>
      </c>
    </row>
    <row r="53" spans="1:7" ht="26.25">
      <c r="A53" s="80" t="s">
        <v>36</v>
      </c>
      <c r="B53" s="46" t="s">
        <v>37</v>
      </c>
      <c r="C53" s="69"/>
      <c r="D53" s="46"/>
      <c r="E53" s="45">
        <f>E54</f>
        <v>297.53</v>
      </c>
      <c r="F53" s="45" t="str">
        <f>F54</f>
        <v>297,53</v>
      </c>
      <c r="G53" s="41">
        <f t="shared" si="0"/>
        <v>100</v>
      </c>
    </row>
    <row r="54" spans="1:7" ht="78.75">
      <c r="A54" s="22" t="s">
        <v>99</v>
      </c>
      <c r="B54" s="53" t="s">
        <v>37</v>
      </c>
      <c r="C54" s="70" t="s">
        <v>86</v>
      </c>
      <c r="D54" s="51"/>
      <c r="E54" s="42">
        <f>E55</f>
        <v>297.53</v>
      </c>
      <c r="F54" s="42" t="str">
        <f>F55</f>
        <v>297,53</v>
      </c>
      <c r="G54" s="77">
        <f t="shared" si="0"/>
        <v>100</v>
      </c>
    </row>
    <row r="55" spans="1:7" ht="52.5">
      <c r="A55" s="18" t="s">
        <v>155</v>
      </c>
      <c r="B55" s="53" t="s">
        <v>37</v>
      </c>
      <c r="C55" s="70" t="s">
        <v>86</v>
      </c>
      <c r="D55" s="51" t="s">
        <v>92</v>
      </c>
      <c r="E55" s="42">
        <v>297.53</v>
      </c>
      <c r="F55" s="51" t="s">
        <v>196</v>
      </c>
      <c r="G55" s="77">
        <f t="shared" si="0"/>
        <v>100</v>
      </c>
    </row>
    <row r="56" spans="1:7" ht="28.5" customHeight="1">
      <c r="A56" s="76" t="s">
        <v>33</v>
      </c>
      <c r="B56" s="46" t="s">
        <v>101</v>
      </c>
      <c r="C56" s="46"/>
      <c r="D56" s="51"/>
      <c r="E56" s="45">
        <f>E57+E60</f>
        <v>400</v>
      </c>
      <c r="F56" s="45">
        <f>F57+F60</f>
        <v>374.27</v>
      </c>
      <c r="G56" s="41">
        <f t="shared" si="0"/>
        <v>93.5675</v>
      </c>
    </row>
    <row r="57" spans="1:7" ht="52.5">
      <c r="A57" s="75" t="s">
        <v>197</v>
      </c>
      <c r="B57" s="46" t="s">
        <v>34</v>
      </c>
      <c r="C57" s="70"/>
      <c r="D57" s="57"/>
      <c r="E57" s="42">
        <f>E58</f>
        <v>100</v>
      </c>
      <c r="F57" s="42" t="str">
        <f>F58</f>
        <v>99,95</v>
      </c>
      <c r="G57" s="77">
        <f t="shared" si="0"/>
        <v>99.95</v>
      </c>
    </row>
    <row r="58" spans="1:7" ht="27.75" customHeight="1">
      <c r="A58" s="24" t="s">
        <v>198</v>
      </c>
      <c r="B58" s="53" t="s">
        <v>34</v>
      </c>
      <c r="C58" s="53" t="s">
        <v>64</v>
      </c>
      <c r="D58" s="51"/>
      <c r="E58" s="42">
        <f>E59</f>
        <v>100</v>
      </c>
      <c r="F58" s="42" t="str">
        <f>F59</f>
        <v>99,95</v>
      </c>
      <c r="G58" s="77">
        <f t="shared" si="0"/>
        <v>99.95</v>
      </c>
    </row>
    <row r="59" spans="1:7" ht="52.5" customHeight="1">
      <c r="A59" s="18" t="s">
        <v>1</v>
      </c>
      <c r="B59" s="53" t="s">
        <v>34</v>
      </c>
      <c r="C59" s="53" t="s">
        <v>64</v>
      </c>
      <c r="D59" s="53" t="s">
        <v>2</v>
      </c>
      <c r="E59" s="42">
        <v>100</v>
      </c>
      <c r="F59" s="51" t="s">
        <v>199</v>
      </c>
      <c r="G59" s="77">
        <f t="shared" si="0"/>
        <v>99.95</v>
      </c>
    </row>
    <row r="60" spans="1:7" ht="21" customHeight="1">
      <c r="A60" s="18" t="s">
        <v>200</v>
      </c>
      <c r="B60" s="46" t="s">
        <v>56</v>
      </c>
      <c r="C60" s="53"/>
      <c r="D60" s="53"/>
      <c r="E60" s="42">
        <f>E61+E63</f>
        <v>300</v>
      </c>
      <c r="F60" s="42">
        <f>F61+F63</f>
        <v>274.32</v>
      </c>
      <c r="G60" s="77">
        <f t="shared" si="0"/>
        <v>91.44</v>
      </c>
    </row>
    <row r="61" spans="1:7" ht="66">
      <c r="A61" s="76" t="s">
        <v>201</v>
      </c>
      <c r="B61" s="53" t="s">
        <v>56</v>
      </c>
      <c r="C61" s="53" t="s">
        <v>65</v>
      </c>
      <c r="D61" s="46"/>
      <c r="E61" s="42">
        <f>E62</f>
        <v>200</v>
      </c>
      <c r="F61" s="42" t="str">
        <f>F62</f>
        <v>180,42</v>
      </c>
      <c r="G61" s="77">
        <f t="shared" si="0"/>
        <v>90.21</v>
      </c>
    </row>
    <row r="62" spans="1:7" ht="52.5">
      <c r="A62" s="18" t="s">
        <v>1</v>
      </c>
      <c r="B62" s="53" t="s">
        <v>56</v>
      </c>
      <c r="C62" s="53" t="s">
        <v>65</v>
      </c>
      <c r="D62" s="53" t="s">
        <v>2</v>
      </c>
      <c r="E62" s="58">
        <v>200</v>
      </c>
      <c r="F62" s="53" t="s">
        <v>202</v>
      </c>
      <c r="G62" s="77">
        <f t="shared" si="0"/>
        <v>90.21</v>
      </c>
    </row>
    <row r="63" spans="1:7" ht="39">
      <c r="A63" s="76" t="s">
        <v>66</v>
      </c>
      <c r="B63" s="43" t="s">
        <v>56</v>
      </c>
      <c r="C63" s="70" t="s">
        <v>67</v>
      </c>
      <c r="D63" s="50" t="s">
        <v>2</v>
      </c>
      <c r="E63" s="58">
        <v>100</v>
      </c>
      <c r="F63" s="50" t="s">
        <v>203</v>
      </c>
      <c r="G63" s="77">
        <f t="shared" si="0"/>
        <v>93.9</v>
      </c>
    </row>
    <row r="64" spans="1:7" ht="12.75">
      <c r="A64" s="38" t="s">
        <v>102</v>
      </c>
      <c r="B64" s="60" t="s">
        <v>103</v>
      </c>
      <c r="C64" s="64"/>
      <c r="D64" s="50"/>
      <c r="E64" s="59">
        <f>E65+E68+E73+E76</f>
        <v>8711.58</v>
      </c>
      <c r="F64" s="59">
        <f>F65+F68+F73+F76</f>
        <v>8504.92</v>
      </c>
      <c r="G64" s="41">
        <f t="shared" si="0"/>
        <v>97.62775524072556</v>
      </c>
    </row>
    <row r="65" spans="1:7" ht="12.75">
      <c r="A65" s="80" t="s">
        <v>105</v>
      </c>
      <c r="B65" s="65" t="s">
        <v>25</v>
      </c>
      <c r="C65" s="71"/>
      <c r="D65" s="49"/>
      <c r="E65" s="58">
        <f>E66</f>
        <v>0</v>
      </c>
      <c r="F65" s="58" t="str">
        <f>F66</f>
        <v>0,00</v>
      </c>
      <c r="G65" s="41"/>
    </row>
    <row r="66" spans="1:7" ht="66">
      <c r="A66" s="25" t="s">
        <v>106</v>
      </c>
      <c r="B66" s="53" t="s">
        <v>25</v>
      </c>
      <c r="C66" s="53" t="s">
        <v>58</v>
      </c>
      <c r="D66" s="50"/>
      <c r="E66" s="58">
        <f>E67</f>
        <v>0</v>
      </c>
      <c r="F66" s="58" t="str">
        <f>F67</f>
        <v>0,00</v>
      </c>
      <c r="G66" s="41"/>
    </row>
    <row r="67" spans="1:11" ht="78" customHeight="1">
      <c r="A67" s="26" t="s">
        <v>100</v>
      </c>
      <c r="B67" s="53" t="s">
        <v>25</v>
      </c>
      <c r="C67" s="53" t="s">
        <v>58</v>
      </c>
      <c r="D67" s="51" t="s">
        <v>55</v>
      </c>
      <c r="E67" s="42">
        <v>0</v>
      </c>
      <c r="F67" s="51" t="s">
        <v>204</v>
      </c>
      <c r="G67" s="77"/>
      <c r="H67" s="4"/>
      <c r="I67" s="4"/>
      <c r="J67" s="4"/>
      <c r="K67" s="4"/>
    </row>
    <row r="68" spans="1:7" ht="27.75" customHeight="1">
      <c r="A68" s="38" t="s">
        <v>205</v>
      </c>
      <c r="B68" s="60" t="s">
        <v>38</v>
      </c>
      <c r="C68" s="61"/>
      <c r="D68" s="60"/>
      <c r="E68" s="58">
        <f>E69+E71+E72</f>
        <v>7317.97</v>
      </c>
      <c r="F68" s="58">
        <f>F69+F71+F72</f>
        <v>7261.28</v>
      </c>
      <c r="G68" s="77">
        <f t="shared" si="0"/>
        <v>99.22533161518837</v>
      </c>
    </row>
    <row r="69" spans="1:7" ht="51.75" customHeight="1">
      <c r="A69" s="18" t="s">
        <v>104</v>
      </c>
      <c r="B69" s="61" t="s">
        <v>38</v>
      </c>
      <c r="C69" s="61" t="s">
        <v>68</v>
      </c>
      <c r="D69" s="61"/>
      <c r="E69" s="58">
        <f>E70</f>
        <v>4410</v>
      </c>
      <c r="F69" s="58" t="str">
        <f>F70</f>
        <v>4408,26</v>
      </c>
      <c r="G69" s="77">
        <f t="shared" si="0"/>
        <v>99.96054421768707</v>
      </c>
    </row>
    <row r="70" spans="1:7" ht="51.75" customHeight="1">
      <c r="A70" s="18" t="s">
        <v>1</v>
      </c>
      <c r="B70" s="61" t="s">
        <v>38</v>
      </c>
      <c r="C70" s="61" t="s">
        <v>68</v>
      </c>
      <c r="D70" s="61" t="s">
        <v>2</v>
      </c>
      <c r="E70" s="58">
        <v>4410</v>
      </c>
      <c r="F70" s="61" t="s">
        <v>206</v>
      </c>
      <c r="G70" s="77">
        <f t="shared" si="0"/>
        <v>99.96054421768707</v>
      </c>
    </row>
    <row r="71" spans="1:7" ht="39.75" customHeight="1">
      <c r="A71" s="18" t="s">
        <v>207</v>
      </c>
      <c r="B71" s="61" t="s">
        <v>38</v>
      </c>
      <c r="C71" s="61" t="s">
        <v>208</v>
      </c>
      <c r="D71" s="61" t="s">
        <v>2</v>
      </c>
      <c r="E71" s="58">
        <v>2563.44</v>
      </c>
      <c r="F71" s="61" t="s">
        <v>209</v>
      </c>
      <c r="G71" s="77">
        <f t="shared" si="0"/>
        <v>97.85639609275036</v>
      </c>
    </row>
    <row r="72" spans="1:7" ht="51.75" customHeight="1">
      <c r="A72" s="18" t="s">
        <v>210</v>
      </c>
      <c r="B72" s="61" t="s">
        <v>38</v>
      </c>
      <c r="C72" s="61" t="s">
        <v>132</v>
      </c>
      <c r="D72" s="61" t="s">
        <v>2</v>
      </c>
      <c r="E72" s="58">
        <v>344.53</v>
      </c>
      <c r="F72" s="61" t="s">
        <v>211</v>
      </c>
      <c r="G72" s="77">
        <f t="shared" si="0"/>
        <v>100</v>
      </c>
    </row>
    <row r="73" spans="1:7" ht="16.5" customHeight="1">
      <c r="A73" s="23" t="s">
        <v>107</v>
      </c>
      <c r="B73" s="48" t="s">
        <v>19</v>
      </c>
      <c r="C73" s="47"/>
      <c r="D73" s="48"/>
      <c r="E73" s="42">
        <f>E74</f>
        <v>230.62</v>
      </c>
      <c r="F73" s="42" t="str">
        <f>F74</f>
        <v>228,49</v>
      </c>
      <c r="G73" s="77">
        <f aca="true" t="shared" si="1" ref="G73:G128">F73/E73*100</f>
        <v>99.07640274043882</v>
      </c>
    </row>
    <row r="74" spans="1:7" ht="37.5" customHeight="1">
      <c r="A74" s="23" t="s">
        <v>212</v>
      </c>
      <c r="B74" s="47" t="s">
        <v>19</v>
      </c>
      <c r="C74" s="47" t="s">
        <v>59</v>
      </c>
      <c r="D74" s="47"/>
      <c r="E74" s="42">
        <f>E75</f>
        <v>230.62</v>
      </c>
      <c r="F74" s="42" t="str">
        <f>F75</f>
        <v>228,49</v>
      </c>
      <c r="G74" s="77">
        <f t="shared" si="1"/>
        <v>99.07640274043882</v>
      </c>
    </row>
    <row r="75" spans="1:7" ht="52.5" customHeight="1">
      <c r="A75" s="18" t="s">
        <v>1</v>
      </c>
      <c r="B75" s="47" t="s">
        <v>19</v>
      </c>
      <c r="C75" s="47" t="s">
        <v>59</v>
      </c>
      <c r="D75" s="47" t="s">
        <v>2</v>
      </c>
      <c r="E75" s="42">
        <v>230.62</v>
      </c>
      <c r="F75" s="47" t="s">
        <v>213</v>
      </c>
      <c r="G75" s="77">
        <f t="shared" si="1"/>
        <v>99.07640274043882</v>
      </c>
    </row>
    <row r="76" spans="1:7" ht="27.75" customHeight="1">
      <c r="A76" s="18" t="s">
        <v>108</v>
      </c>
      <c r="B76" s="48" t="s">
        <v>24</v>
      </c>
      <c r="C76" s="47"/>
      <c r="D76" s="47"/>
      <c r="E76" s="45">
        <f>E77+E79+E80+E81</f>
        <v>1162.99</v>
      </c>
      <c r="F76" s="45">
        <f>F77+F79+F80+F81</f>
        <v>1015.1500000000001</v>
      </c>
      <c r="G76" s="77">
        <f t="shared" si="1"/>
        <v>87.2879388472816</v>
      </c>
    </row>
    <row r="77" spans="1:7" ht="36.75" customHeight="1">
      <c r="A77" s="37" t="s">
        <v>26</v>
      </c>
      <c r="B77" s="47" t="s">
        <v>24</v>
      </c>
      <c r="C77" s="48" t="s">
        <v>60</v>
      </c>
      <c r="D77" s="47"/>
      <c r="E77" s="42">
        <f>E78</f>
        <v>499.59</v>
      </c>
      <c r="F77" s="42" t="str">
        <f>F78</f>
        <v>412,60</v>
      </c>
      <c r="G77" s="77">
        <f t="shared" si="1"/>
        <v>82.58772193198423</v>
      </c>
    </row>
    <row r="78" spans="1:7" ht="51" customHeight="1">
      <c r="A78" s="24" t="s">
        <v>1</v>
      </c>
      <c r="B78" s="47" t="s">
        <v>24</v>
      </c>
      <c r="C78" s="47" t="s">
        <v>60</v>
      </c>
      <c r="D78" s="47" t="s">
        <v>2</v>
      </c>
      <c r="E78" s="42">
        <v>499.59</v>
      </c>
      <c r="F78" s="47" t="s">
        <v>214</v>
      </c>
      <c r="G78" s="77">
        <f t="shared" si="1"/>
        <v>82.58772193198423</v>
      </c>
    </row>
    <row r="79" spans="1:7" ht="27.75" customHeight="1">
      <c r="A79" s="18" t="s">
        <v>27</v>
      </c>
      <c r="B79" s="47" t="s">
        <v>24</v>
      </c>
      <c r="C79" s="48" t="s">
        <v>61</v>
      </c>
      <c r="D79" s="47" t="s">
        <v>2</v>
      </c>
      <c r="E79" s="42">
        <v>600</v>
      </c>
      <c r="F79" s="47" t="s">
        <v>215</v>
      </c>
      <c r="G79" s="77">
        <f t="shared" si="1"/>
        <v>90.23333333333333</v>
      </c>
    </row>
    <row r="80" spans="1:7" ht="27" customHeight="1">
      <c r="A80" s="26" t="s">
        <v>216</v>
      </c>
      <c r="B80" s="53" t="s">
        <v>24</v>
      </c>
      <c r="C80" s="72" t="s">
        <v>62</v>
      </c>
      <c r="D80" s="62" t="s">
        <v>2</v>
      </c>
      <c r="E80" s="42">
        <v>21.2</v>
      </c>
      <c r="F80" s="62" t="s">
        <v>217</v>
      </c>
      <c r="G80" s="77">
        <f t="shared" si="1"/>
        <v>100</v>
      </c>
    </row>
    <row r="81" spans="1:7" ht="26.25" customHeight="1">
      <c r="A81" s="26" t="s">
        <v>40</v>
      </c>
      <c r="B81" s="53" t="s">
        <v>24</v>
      </c>
      <c r="C81" s="72" t="s">
        <v>63</v>
      </c>
      <c r="D81" s="54">
        <v>244</v>
      </c>
      <c r="E81" s="42">
        <v>42.2</v>
      </c>
      <c r="F81" s="54">
        <v>39.95</v>
      </c>
      <c r="G81" s="77">
        <f t="shared" si="1"/>
        <v>94.66824644549763</v>
      </c>
    </row>
    <row r="82" spans="1:7" ht="17.25" customHeight="1">
      <c r="A82" s="27" t="s">
        <v>3</v>
      </c>
      <c r="B82" s="60" t="s">
        <v>109</v>
      </c>
      <c r="C82" s="60"/>
      <c r="D82" s="60"/>
      <c r="E82" s="45">
        <f>E83+E87+E93</f>
        <v>6852.320000000001</v>
      </c>
      <c r="F82" s="45">
        <f>F83+F87+F93</f>
        <v>5566.400000000001</v>
      </c>
      <c r="G82" s="41">
        <f t="shared" si="1"/>
        <v>81.23380110677843</v>
      </c>
    </row>
    <row r="83" spans="1:7" ht="15.75" customHeight="1">
      <c r="A83" s="27" t="s">
        <v>8</v>
      </c>
      <c r="B83" s="60" t="s">
        <v>9</v>
      </c>
      <c r="C83" s="61"/>
      <c r="D83" s="61"/>
      <c r="E83" s="42">
        <f>E84+E86</f>
        <v>1412.48</v>
      </c>
      <c r="F83" s="42">
        <f>F84+F86</f>
        <v>1367.4900000000002</v>
      </c>
      <c r="G83" s="77">
        <f t="shared" si="1"/>
        <v>96.81482215677391</v>
      </c>
    </row>
    <row r="84" spans="1:7" ht="52.5">
      <c r="A84" s="38" t="s">
        <v>110</v>
      </c>
      <c r="B84" s="61" t="s">
        <v>9</v>
      </c>
      <c r="C84" s="60" t="s">
        <v>41</v>
      </c>
      <c r="D84" s="61"/>
      <c r="E84" s="42">
        <f>E85</f>
        <v>1140.03</v>
      </c>
      <c r="F84" s="42" t="str">
        <f>F85</f>
        <v>1122,88</v>
      </c>
      <c r="G84" s="77">
        <f t="shared" si="1"/>
        <v>98.49565362315028</v>
      </c>
    </row>
    <row r="85" spans="1:7" ht="52.5">
      <c r="A85" s="28" t="s">
        <v>1</v>
      </c>
      <c r="B85" s="61" t="s">
        <v>9</v>
      </c>
      <c r="C85" s="61" t="s">
        <v>41</v>
      </c>
      <c r="D85" s="61" t="s">
        <v>2</v>
      </c>
      <c r="E85" s="42">
        <v>1140.03</v>
      </c>
      <c r="F85" s="61" t="s">
        <v>218</v>
      </c>
      <c r="G85" s="77">
        <f t="shared" si="1"/>
        <v>98.49565362315028</v>
      </c>
    </row>
    <row r="86" spans="1:7" ht="26.25">
      <c r="A86" s="28" t="s">
        <v>4</v>
      </c>
      <c r="B86" s="64" t="s">
        <v>9</v>
      </c>
      <c r="C86" s="71" t="s">
        <v>42</v>
      </c>
      <c r="D86" s="50" t="s">
        <v>2</v>
      </c>
      <c r="E86" s="58">
        <v>272.45</v>
      </c>
      <c r="F86" s="50" t="s">
        <v>219</v>
      </c>
      <c r="G86" s="77">
        <f t="shared" si="1"/>
        <v>89.78161130482658</v>
      </c>
    </row>
    <row r="87" spans="1:7" ht="12.75">
      <c r="A87" s="2" t="s">
        <v>20</v>
      </c>
      <c r="B87" s="71" t="s">
        <v>21</v>
      </c>
      <c r="C87" s="64"/>
      <c r="D87" s="49"/>
      <c r="E87" s="58">
        <f>E88+E92</f>
        <v>826.56</v>
      </c>
      <c r="F87" s="58">
        <f>F88+F92</f>
        <v>530.38</v>
      </c>
      <c r="G87" s="77">
        <f t="shared" si="1"/>
        <v>64.16715060007743</v>
      </c>
    </row>
    <row r="88" spans="1:7" ht="66">
      <c r="A88" s="80" t="s">
        <v>51</v>
      </c>
      <c r="B88" s="64" t="s">
        <v>21</v>
      </c>
      <c r="C88" s="71" t="s">
        <v>43</v>
      </c>
      <c r="D88" s="50"/>
      <c r="E88" s="58">
        <f>E89</f>
        <v>48.6</v>
      </c>
      <c r="F88" s="58" t="str">
        <f>F89</f>
        <v>39,82</v>
      </c>
      <c r="G88" s="77">
        <f t="shared" si="1"/>
        <v>81.93415637860082</v>
      </c>
    </row>
    <row r="89" spans="1:7" ht="66">
      <c r="A89" s="80" t="s">
        <v>220</v>
      </c>
      <c r="B89" s="64" t="s">
        <v>21</v>
      </c>
      <c r="C89" s="64" t="s">
        <v>43</v>
      </c>
      <c r="D89" s="50" t="s">
        <v>111</v>
      </c>
      <c r="E89" s="58">
        <v>48.6</v>
      </c>
      <c r="F89" s="50" t="s">
        <v>221</v>
      </c>
      <c r="G89" s="77">
        <f t="shared" si="1"/>
        <v>81.93415637860082</v>
      </c>
    </row>
    <row r="90" spans="1:7" ht="26.25">
      <c r="A90" s="80" t="s">
        <v>222</v>
      </c>
      <c r="B90" s="64" t="s">
        <v>21</v>
      </c>
      <c r="C90" s="64" t="s">
        <v>54</v>
      </c>
      <c r="D90" s="50" t="s">
        <v>111</v>
      </c>
      <c r="E90" s="58">
        <v>750.41</v>
      </c>
      <c r="F90" s="50" t="s">
        <v>223</v>
      </c>
      <c r="G90" s="77">
        <f t="shared" si="1"/>
        <v>65.37226316280433</v>
      </c>
    </row>
    <row r="91" spans="1:7" ht="26.25">
      <c r="A91" s="80" t="s">
        <v>222</v>
      </c>
      <c r="B91" s="64" t="s">
        <v>21</v>
      </c>
      <c r="C91" s="64" t="s">
        <v>54</v>
      </c>
      <c r="D91" s="50" t="s">
        <v>2</v>
      </c>
      <c r="E91" s="58">
        <v>27.55</v>
      </c>
      <c r="F91" s="58">
        <v>0</v>
      </c>
      <c r="G91" s="77">
        <f t="shared" si="1"/>
        <v>0</v>
      </c>
    </row>
    <row r="92" spans="1:7" ht="26.25">
      <c r="A92" s="80" t="s">
        <v>222</v>
      </c>
      <c r="B92" s="53" t="s">
        <v>21</v>
      </c>
      <c r="C92" s="71" t="s">
        <v>54</v>
      </c>
      <c r="D92" s="53"/>
      <c r="E92" s="42">
        <f>E90+E91</f>
        <v>777.9599999999999</v>
      </c>
      <c r="F92" s="42">
        <f>F90+F91</f>
        <v>490.56</v>
      </c>
      <c r="G92" s="77">
        <f t="shared" si="1"/>
        <v>63.05722659262688</v>
      </c>
    </row>
    <row r="93" spans="1:7" ht="17.25" customHeight="1">
      <c r="A93" s="23" t="s">
        <v>22</v>
      </c>
      <c r="B93" s="48" t="s">
        <v>23</v>
      </c>
      <c r="C93" s="48"/>
      <c r="D93" s="63"/>
      <c r="E93" s="42">
        <f>E94+E96+E97+E98+E99</f>
        <v>4613.280000000001</v>
      </c>
      <c r="F93" s="42">
        <f>F94+F96+F97+F98+F99</f>
        <v>3668.53</v>
      </c>
      <c r="G93" s="77">
        <f t="shared" si="1"/>
        <v>79.52107827836159</v>
      </c>
    </row>
    <row r="94" spans="1:7" ht="27" customHeight="1">
      <c r="A94" s="23" t="s">
        <v>69</v>
      </c>
      <c r="B94" s="47" t="s">
        <v>23</v>
      </c>
      <c r="C94" s="48" t="s">
        <v>112</v>
      </c>
      <c r="D94" s="47"/>
      <c r="E94" s="58">
        <f>E95</f>
        <v>1935.4</v>
      </c>
      <c r="F94" s="58" t="str">
        <f>F95</f>
        <v>1695,53</v>
      </c>
      <c r="G94" s="77">
        <f t="shared" si="1"/>
        <v>87.60617960111604</v>
      </c>
    </row>
    <row r="95" spans="1:7" ht="51" customHeight="1">
      <c r="A95" s="18" t="s">
        <v>1</v>
      </c>
      <c r="B95" s="47" t="s">
        <v>23</v>
      </c>
      <c r="C95" s="47" t="s">
        <v>112</v>
      </c>
      <c r="D95" s="47" t="s">
        <v>2</v>
      </c>
      <c r="E95" s="58">
        <v>1935.4</v>
      </c>
      <c r="F95" s="47" t="s">
        <v>224</v>
      </c>
      <c r="G95" s="77">
        <f t="shared" si="1"/>
        <v>87.60617960111604</v>
      </c>
    </row>
    <row r="96" spans="1:7" ht="39">
      <c r="A96" s="37" t="s">
        <v>225</v>
      </c>
      <c r="B96" s="53" t="s">
        <v>23</v>
      </c>
      <c r="C96" s="72" t="s">
        <v>44</v>
      </c>
      <c r="D96" s="51" t="s">
        <v>2</v>
      </c>
      <c r="E96" s="42">
        <v>2057.88</v>
      </c>
      <c r="F96" s="51" t="s">
        <v>226</v>
      </c>
      <c r="G96" s="77">
        <f t="shared" si="1"/>
        <v>79.016269170214</v>
      </c>
    </row>
    <row r="97" spans="1:7" ht="52.5">
      <c r="A97" s="18" t="s">
        <v>227</v>
      </c>
      <c r="B97" s="53" t="s">
        <v>23</v>
      </c>
      <c r="C97" s="72" t="s">
        <v>45</v>
      </c>
      <c r="D97" s="64" t="s">
        <v>2</v>
      </c>
      <c r="E97" s="42">
        <v>200</v>
      </c>
      <c r="F97" s="64" t="s">
        <v>228</v>
      </c>
      <c r="G97" s="77">
        <f t="shared" si="1"/>
        <v>23.47</v>
      </c>
    </row>
    <row r="98" spans="1:7" ht="39" customHeight="1">
      <c r="A98" s="80" t="s">
        <v>46</v>
      </c>
      <c r="B98" s="53" t="s">
        <v>23</v>
      </c>
      <c r="C98" s="69" t="s">
        <v>47</v>
      </c>
      <c r="D98" s="51" t="s">
        <v>2</v>
      </c>
      <c r="E98" s="42">
        <v>320</v>
      </c>
      <c r="F98" s="51" t="s">
        <v>229</v>
      </c>
      <c r="G98" s="77">
        <f t="shared" si="1"/>
        <v>62.5</v>
      </c>
    </row>
    <row r="99" spans="1:7" ht="52.5">
      <c r="A99" s="28" t="s">
        <v>230</v>
      </c>
      <c r="B99" s="53" t="s">
        <v>23</v>
      </c>
      <c r="C99" s="69" t="s">
        <v>131</v>
      </c>
      <c r="D99" s="51" t="s">
        <v>2</v>
      </c>
      <c r="E99" s="42">
        <v>100</v>
      </c>
      <c r="F99" s="51" t="s">
        <v>231</v>
      </c>
      <c r="G99" s="77">
        <f t="shared" si="1"/>
        <v>100</v>
      </c>
    </row>
    <row r="100" spans="1:7" ht="26.25">
      <c r="A100" s="34" t="s">
        <v>16</v>
      </c>
      <c r="B100" s="65" t="s">
        <v>17</v>
      </c>
      <c r="C100" s="65"/>
      <c r="D100" s="65"/>
      <c r="E100" s="45">
        <f>E101+E103</f>
        <v>487.55999999999995</v>
      </c>
      <c r="F100" s="45">
        <f>F101+F103</f>
        <v>448.73</v>
      </c>
      <c r="G100" s="41">
        <f t="shared" si="1"/>
        <v>92.03585199770285</v>
      </c>
    </row>
    <row r="101" spans="1:7" ht="39" customHeight="1">
      <c r="A101" s="2" t="s">
        <v>232</v>
      </c>
      <c r="B101" s="43" t="s">
        <v>17</v>
      </c>
      <c r="C101" s="65" t="s">
        <v>71</v>
      </c>
      <c r="D101" s="43"/>
      <c r="E101" s="42">
        <f>E102</f>
        <v>335.09</v>
      </c>
      <c r="F101" s="42" t="str">
        <f>F102</f>
        <v>330,23</v>
      </c>
      <c r="G101" s="77">
        <f t="shared" si="1"/>
        <v>98.54964337939063</v>
      </c>
    </row>
    <row r="102" spans="1:7" ht="78.75">
      <c r="A102" s="37" t="s">
        <v>100</v>
      </c>
      <c r="B102" s="43" t="s">
        <v>17</v>
      </c>
      <c r="C102" s="43" t="s">
        <v>71</v>
      </c>
      <c r="D102" s="43" t="s">
        <v>55</v>
      </c>
      <c r="E102" s="42">
        <v>335.09</v>
      </c>
      <c r="F102" s="43" t="s">
        <v>233</v>
      </c>
      <c r="G102" s="77">
        <f t="shared" si="1"/>
        <v>98.54964337939063</v>
      </c>
    </row>
    <row r="103" spans="1:7" ht="26.25">
      <c r="A103" s="23" t="s">
        <v>5</v>
      </c>
      <c r="B103" s="43" t="s">
        <v>17</v>
      </c>
      <c r="C103" s="65" t="s">
        <v>140</v>
      </c>
      <c r="D103" s="43"/>
      <c r="E103" s="42">
        <f>E104+E105</f>
        <v>152.47</v>
      </c>
      <c r="F103" s="42">
        <f>F104+F105</f>
        <v>118.5</v>
      </c>
      <c r="G103" s="77">
        <f t="shared" si="1"/>
        <v>77.720207253886</v>
      </c>
    </row>
    <row r="104" spans="1:7" ht="78.75">
      <c r="A104" s="37" t="s">
        <v>100</v>
      </c>
      <c r="B104" s="43" t="s">
        <v>17</v>
      </c>
      <c r="C104" s="43" t="s">
        <v>140</v>
      </c>
      <c r="D104" s="43" t="s">
        <v>55</v>
      </c>
      <c r="E104" s="32">
        <v>64.42</v>
      </c>
      <c r="F104" s="43" t="s">
        <v>234</v>
      </c>
      <c r="G104" s="77">
        <f t="shared" si="1"/>
        <v>100</v>
      </c>
    </row>
    <row r="105" spans="1:7" ht="52.5">
      <c r="A105" s="18" t="s">
        <v>1</v>
      </c>
      <c r="B105" s="43" t="s">
        <v>17</v>
      </c>
      <c r="C105" s="43" t="s">
        <v>140</v>
      </c>
      <c r="D105" s="43" t="s">
        <v>2</v>
      </c>
      <c r="E105" s="32">
        <v>88.05</v>
      </c>
      <c r="F105" s="43" t="s">
        <v>235</v>
      </c>
      <c r="G105" s="77">
        <f t="shared" si="1"/>
        <v>61.419647927314024</v>
      </c>
    </row>
    <row r="106" spans="1:7" ht="19.5" customHeight="1">
      <c r="A106" s="34" t="s">
        <v>52</v>
      </c>
      <c r="B106" s="65" t="s">
        <v>10</v>
      </c>
      <c r="C106" s="43"/>
      <c r="D106" s="50"/>
      <c r="E106" s="44">
        <f>E107+E110</f>
        <v>1065</v>
      </c>
      <c r="F106" s="44">
        <f>F107+F110</f>
        <v>1000.61</v>
      </c>
      <c r="G106" s="41">
        <f t="shared" si="1"/>
        <v>93.95399061032865</v>
      </c>
    </row>
    <row r="107" spans="1:7" ht="39.75" customHeight="1">
      <c r="A107" s="28" t="s">
        <v>236</v>
      </c>
      <c r="B107" s="53" t="s">
        <v>10</v>
      </c>
      <c r="C107" s="69" t="s">
        <v>70</v>
      </c>
      <c r="D107" s="47"/>
      <c r="E107" s="32">
        <f>E108+E109</f>
        <v>975</v>
      </c>
      <c r="F107" s="32">
        <f>F108+F109</f>
        <v>910.61</v>
      </c>
      <c r="G107" s="77">
        <f t="shared" si="1"/>
        <v>93.39589743589744</v>
      </c>
    </row>
    <row r="108" spans="1:7" ht="52.5" customHeight="1">
      <c r="A108" s="18" t="s">
        <v>1</v>
      </c>
      <c r="B108" s="53" t="s">
        <v>10</v>
      </c>
      <c r="C108" s="70" t="s">
        <v>70</v>
      </c>
      <c r="D108" s="47" t="s">
        <v>2</v>
      </c>
      <c r="E108" s="32">
        <v>499</v>
      </c>
      <c r="F108" s="47" t="s">
        <v>237</v>
      </c>
      <c r="G108" s="77">
        <f t="shared" si="1"/>
        <v>87.09619238476954</v>
      </c>
    </row>
    <row r="109" spans="1:7" ht="27" customHeight="1">
      <c r="A109" s="29" t="s">
        <v>53</v>
      </c>
      <c r="B109" s="53" t="s">
        <v>10</v>
      </c>
      <c r="C109" s="70" t="s">
        <v>70</v>
      </c>
      <c r="D109" s="47" t="s">
        <v>113</v>
      </c>
      <c r="E109" s="32">
        <v>476</v>
      </c>
      <c r="F109" s="47" t="s">
        <v>238</v>
      </c>
      <c r="G109" s="77">
        <f t="shared" si="1"/>
        <v>100</v>
      </c>
    </row>
    <row r="110" spans="1:7" ht="54.75" customHeight="1">
      <c r="A110" s="29" t="s">
        <v>239</v>
      </c>
      <c r="B110" s="53" t="s">
        <v>10</v>
      </c>
      <c r="C110" s="69" t="s">
        <v>133</v>
      </c>
      <c r="D110" s="47" t="s">
        <v>113</v>
      </c>
      <c r="E110" s="32">
        <v>90</v>
      </c>
      <c r="F110" s="47" t="s">
        <v>240</v>
      </c>
      <c r="G110" s="77">
        <f t="shared" si="1"/>
        <v>100</v>
      </c>
    </row>
    <row r="111" spans="1:7" ht="12.75">
      <c r="A111" s="18" t="s">
        <v>114</v>
      </c>
      <c r="B111" s="65" t="s">
        <v>115</v>
      </c>
      <c r="C111" s="43"/>
      <c r="D111" s="51"/>
      <c r="E111" s="45">
        <f>E112+E115</f>
        <v>836.23</v>
      </c>
      <c r="F111" s="45">
        <f>F112+F115</f>
        <v>818.88</v>
      </c>
      <c r="G111" s="41">
        <f t="shared" si="1"/>
        <v>97.92521196321586</v>
      </c>
    </row>
    <row r="112" spans="1:7" ht="12.75">
      <c r="A112" s="18" t="s">
        <v>241</v>
      </c>
      <c r="B112" s="65" t="s">
        <v>18</v>
      </c>
      <c r="C112" s="70"/>
      <c r="D112" s="47"/>
      <c r="E112" s="32">
        <f>E113</f>
        <v>328.23</v>
      </c>
      <c r="F112" s="32" t="str">
        <f>F113</f>
        <v>328,23</v>
      </c>
      <c r="G112" s="77">
        <f t="shared" si="1"/>
        <v>100</v>
      </c>
    </row>
    <row r="113" spans="1:7" s="3" customFormat="1" ht="39" customHeight="1">
      <c r="A113" s="18" t="s">
        <v>242</v>
      </c>
      <c r="B113" s="43" t="s">
        <v>18</v>
      </c>
      <c r="C113" s="70" t="s">
        <v>87</v>
      </c>
      <c r="D113" s="47"/>
      <c r="E113" s="32">
        <f>114:114</f>
        <v>328.23</v>
      </c>
      <c r="F113" s="32" t="str">
        <f>114:114</f>
        <v>328,23</v>
      </c>
      <c r="G113" s="77">
        <f t="shared" si="1"/>
        <v>100</v>
      </c>
    </row>
    <row r="114" spans="1:7" s="3" customFormat="1" ht="50.25" customHeight="1">
      <c r="A114" s="18" t="s">
        <v>243</v>
      </c>
      <c r="B114" s="43" t="s">
        <v>18</v>
      </c>
      <c r="C114" s="70" t="s">
        <v>87</v>
      </c>
      <c r="D114" s="47" t="s">
        <v>244</v>
      </c>
      <c r="E114" s="32">
        <v>328.23</v>
      </c>
      <c r="F114" s="47" t="s">
        <v>245</v>
      </c>
      <c r="G114" s="77">
        <f t="shared" si="1"/>
        <v>100</v>
      </c>
    </row>
    <row r="115" spans="1:7" s="3" customFormat="1" ht="27" customHeight="1">
      <c r="A115" s="80" t="s">
        <v>31</v>
      </c>
      <c r="B115" s="46" t="s">
        <v>32</v>
      </c>
      <c r="C115" s="72"/>
      <c r="D115" s="48"/>
      <c r="E115" s="32">
        <f>E116</f>
        <v>508</v>
      </c>
      <c r="F115" s="32" t="str">
        <f>F116</f>
        <v>490,65</v>
      </c>
      <c r="G115" s="77">
        <f t="shared" si="1"/>
        <v>96.58464566929133</v>
      </c>
    </row>
    <row r="116" spans="1:7" s="3" customFormat="1" ht="39">
      <c r="A116" s="19" t="s">
        <v>246</v>
      </c>
      <c r="B116" s="53" t="s">
        <v>32</v>
      </c>
      <c r="C116" s="70" t="s">
        <v>88</v>
      </c>
      <c r="D116" s="47"/>
      <c r="E116" s="32">
        <f>E118</f>
        <v>508</v>
      </c>
      <c r="F116" s="47" t="s">
        <v>247</v>
      </c>
      <c r="G116" s="77">
        <f t="shared" si="1"/>
        <v>96.58464566929133</v>
      </c>
    </row>
    <row r="117" spans="1:7" s="3" customFormat="1" ht="52.5" hidden="1">
      <c r="A117" s="30" t="s">
        <v>1</v>
      </c>
      <c r="B117" s="53"/>
      <c r="C117" s="70" t="s">
        <v>88</v>
      </c>
      <c r="D117" s="51"/>
      <c r="E117" s="42"/>
      <c r="F117" s="51"/>
      <c r="G117" s="77" t="e">
        <f t="shared" si="1"/>
        <v>#DIV/0!</v>
      </c>
    </row>
    <row r="118" spans="1:7" s="3" customFormat="1" ht="52.5">
      <c r="A118" s="28" t="s">
        <v>1</v>
      </c>
      <c r="B118" s="53" t="s">
        <v>32</v>
      </c>
      <c r="C118" s="70" t="s">
        <v>88</v>
      </c>
      <c r="D118" s="47" t="s">
        <v>2</v>
      </c>
      <c r="E118" s="32">
        <v>508</v>
      </c>
      <c r="F118" s="47" t="s">
        <v>247</v>
      </c>
      <c r="G118" s="77">
        <f t="shared" si="1"/>
        <v>96.58464566929133</v>
      </c>
    </row>
    <row r="119" spans="1:7" s="3" customFormat="1" ht="12.75">
      <c r="A119" s="28" t="s">
        <v>248</v>
      </c>
      <c r="B119" s="46" t="s">
        <v>126</v>
      </c>
      <c r="C119" s="70"/>
      <c r="D119" s="47"/>
      <c r="E119" s="44">
        <f>E120+E122</f>
        <v>1647</v>
      </c>
      <c r="F119" s="44">
        <f>F120+F122</f>
        <v>1084.0700000000002</v>
      </c>
      <c r="G119" s="41">
        <f t="shared" si="1"/>
        <v>65.82088646023074</v>
      </c>
    </row>
    <row r="120" spans="1:7" s="3" customFormat="1" ht="26.25">
      <c r="A120" s="31" t="s">
        <v>249</v>
      </c>
      <c r="B120" s="53" t="s">
        <v>126</v>
      </c>
      <c r="C120" s="48" t="s">
        <v>127</v>
      </c>
      <c r="D120" s="47"/>
      <c r="E120" s="32">
        <f>E121</f>
        <v>1247</v>
      </c>
      <c r="F120" s="32" t="str">
        <f>F121</f>
        <v>684,07</v>
      </c>
      <c r="G120" s="77">
        <f t="shared" si="1"/>
        <v>54.85725741780273</v>
      </c>
    </row>
    <row r="121" spans="1:7" s="3" customFormat="1" ht="52.5">
      <c r="A121" s="33" t="s">
        <v>1</v>
      </c>
      <c r="B121" s="53" t="s">
        <v>126</v>
      </c>
      <c r="C121" s="47" t="s">
        <v>127</v>
      </c>
      <c r="D121" s="47" t="s">
        <v>2</v>
      </c>
      <c r="E121" s="32">
        <v>1247</v>
      </c>
      <c r="F121" s="47" t="s">
        <v>250</v>
      </c>
      <c r="G121" s="77">
        <f t="shared" si="1"/>
        <v>54.85725741780273</v>
      </c>
    </row>
    <row r="122" spans="1:7" s="3" customFormat="1" ht="51.75" customHeight="1">
      <c r="A122" s="33" t="s">
        <v>230</v>
      </c>
      <c r="B122" s="53" t="s">
        <v>126</v>
      </c>
      <c r="C122" s="48" t="s">
        <v>131</v>
      </c>
      <c r="D122" s="47" t="s">
        <v>2</v>
      </c>
      <c r="E122" s="32">
        <v>400</v>
      </c>
      <c r="F122" s="47" t="s">
        <v>251</v>
      </c>
      <c r="G122" s="77">
        <f t="shared" si="1"/>
        <v>100</v>
      </c>
    </row>
    <row r="123" spans="1:7" s="3" customFormat="1" ht="39">
      <c r="A123" s="81" t="s">
        <v>116</v>
      </c>
      <c r="B123" s="82" t="s">
        <v>118</v>
      </c>
      <c r="C123" s="83"/>
      <c r="D123" s="84"/>
      <c r="E123" s="85">
        <f>E124</f>
        <v>7211</v>
      </c>
      <c r="F123" s="85">
        <f>F124</f>
        <v>6278.58</v>
      </c>
      <c r="G123" s="40">
        <f t="shared" si="1"/>
        <v>87.06947718763001</v>
      </c>
    </row>
    <row r="124" spans="1:7" s="3" customFormat="1" ht="26.25">
      <c r="A124" s="26" t="s">
        <v>117</v>
      </c>
      <c r="B124" s="53" t="s">
        <v>118</v>
      </c>
      <c r="C124" s="70"/>
      <c r="D124" s="51"/>
      <c r="E124" s="42">
        <f>E125</f>
        <v>7211</v>
      </c>
      <c r="F124" s="42">
        <f>F125</f>
        <v>6278.58</v>
      </c>
      <c r="G124" s="77">
        <f t="shared" si="1"/>
        <v>87.06947718763001</v>
      </c>
    </row>
    <row r="125" spans="1:7" s="3" customFormat="1" ht="39">
      <c r="A125" s="19" t="s">
        <v>119</v>
      </c>
      <c r="B125" s="53" t="s">
        <v>118</v>
      </c>
      <c r="C125" s="70" t="s">
        <v>121</v>
      </c>
      <c r="D125" s="51"/>
      <c r="E125" s="42">
        <f>E126+E127+E128</f>
        <v>7211</v>
      </c>
      <c r="F125" s="42">
        <f>F126+F127+F128</f>
        <v>6278.58</v>
      </c>
      <c r="G125" s="77">
        <f t="shared" si="1"/>
        <v>87.06947718763001</v>
      </c>
    </row>
    <row r="126" spans="1:7" s="3" customFormat="1" ht="52.5">
      <c r="A126" s="19" t="s">
        <v>120</v>
      </c>
      <c r="B126" s="53" t="s">
        <v>118</v>
      </c>
      <c r="C126" s="70" t="s">
        <v>121</v>
      </c>
      <c r="D126" s="51" t="s">
        <v>122</v>
      </c>
      <c r="E126" s="42">
        <v>4397.34</v>
      </c>
      <c r="F126" s="51" t="s">
        <v>252</v>
      </c>
      <c r="G126" s="77">
        <f t="shared" si="1"/>
        <v>99.25386711057138</v>
      </c>
    </row>
    <row r="127" spans="1:7" s="3" customFormat="1" ht="52.5">
      <c r="A127" s="19" t="s">
        <v>253</v>
      </c>
      <c r="B127" s="53" t="s">
        <v>118</v>
      </c>
      <c r="C127" s="70" t="s">
        <v>121</v>
      </c>
      <c r="D127" s="51" t="s">
        <v>254</v>
      </c>
      <c r="E127" s="42">
        <v>100</v>
      </c>
      <c r="F127" s="51" t="s">
        <v>204</v>
      </c>
      <c r="G127" s="77">
        <f t="shared" si="1"/>
        <v>0</v>
      </c>
    </row>
    <row r="128" spans="1:7" s="3" customFormat="1" ht="52.5">
      <c r="A128" s="19" t="s">
        <v>1</v>
      </c>
      <c r="B128" s="53" t="s">
        <v>118</v>
      </c>
      <c r="C128" s="70" t="s">
        <v>121</v>
      </c>
      <c r="D128" s="51" t="s">
        <v>2</v>
      </c>
      <c r="E128" s="42">
        <v>2713.66</v>
      </c>
      <c r="F128" s="51" t="s">
        <v>255</v>
      </c>
      <c r="G128" s="77">
        <f t="shared" si="1"/>
        <v>70.5338914970925</v>
      </c>
    </row>
    <row r="129" spans="1:7" s="3" customFormat="1" ht="12.75">
      <c r="A129" s="86" t="s">
        <v>123</v>
      </c>
      <c r="B129" s="82" t="s">
        <v>10</v>
      </c>
      <c r="C129" s="87"/>
      <c r="D129" s="84"/>
      <c r="E129" s="85">
        <f>E130</f>
        <v>7626.51</v>
      </c>
      <c r="F129" s="85">
        <f>F130</f>
        <v>7626.51</v>
      </c>
      <c r="G129" s="40">
        <f aca="true" t="shared" si="2" ref="G129:G134">F129/E129*100</f>
        <v>100</v>
      </c>
    </row>
    <row r="130" spans="1:7" s="3" customFormat="1" ht="18" customHeight="1">
      <c r="A130" s="80" t="s">
        <v>52</v>
      </c>
      <c r="B130" s="53" t="s">
        <v>10</v>
      </c>
      <c r="C130" s="70"/>
      <c r="D130" s="51"/>
      <c r="E130" s="42">
        <f>E131+E133+E134</f>
        <v>7626.51</v>
      </c>
      <c r="F130" s="42">
        <f>F131+F133+F134</f>
        <v>7626.51</v>
      </c>
      <c r="G130" s="77">
        <f t="shared" si="2"/>
        <v>100</v>
      </c>
    </row>
    <row r="131" spans="1:7" s="3" customFormat="1" ht="39">
      <c r="A131" s="34" t="s">
        <v>256</v>
      </c>
      <c r="B131" s="53" t="s">
        <v>10</v>
      </c>
      <c r="C131" s="65" t="s">
        <v>124</v>
      </c>
      <c r="D131" s="51"/>
      <c r="E131" s="42">
        <f>E132</f>
        <v>6975.77</v>
      </c>
      <c r="F131" s="42" t="str">
        <f>F132</f>
        <v>6975,77</v>
      </c>
      <c r="G131" s="77">
        <f t="shared" si="2"/>
        <v>100</v>
      </c>
    </row>
    <row r="132" spans="1:7" s="3" customFormat="1" ht="78.75">
      <c r="A132" s="19" t="s">
        <v>257</v>
      </c>
      <c r="B132" s="53" t="s">
        <v>10</v>
      </c>
      <c r="C132" s="43" t="s">
        <v>124</v>
      </c>
      <c r="D132" s="51" t="s">
        <v>141</v>
      </c>
      <c r="E132" s="42">
        <v>6975.77</v>
      </c>
      <c r="F132" s="51" t="s">
        <v>258</v>
      </c>
      <c r="G132" s="77">
        <f t="shared" si="2"/>
        <v>100</v>
      </c>
    </row>
    <row r="133" spans="1:7" ht="39">
      <c r="A133" s="19" t="s">
        <v>259</v>
      </c>
      <c r="B133" s="53" t="s">
        <v>10</v>
      </c>
      <c r="C133" s="65" t="s">
        <v>125</v>
      </c>
      <c r="D133" s="51" t="s">
        <v>141</v>
      </c>
      <c r="E133" s="42">
        <v>464.54</v>
      </c>
      <c r="F133" s="51" t="s">
        <v>260</v>
      </c>
      <c r="G133" s="77">
        <f t="shared" si="2"/>
        <v>100</v>
      </c>
    </row>
    <row r="134" spans="1:7" ht="66">
      <c r="A134" s="19" t="s">
        <v>261</v>
      </c>
      <c r="B134" s="53" t="s">
        <v>10</v>
      </c>
      <c r="C134" s="65" t="s">
        <v>142</v>
      </c>
      <c r="D134" s="51" t="s">
        <v>141</v>
      </c>
      <c r="E134" s="42">
        <v>186.2</v>
      </c>
      <c r="F134" s="51" t="s">
        <v>262</v>
      </c>
      <c r="G134" s="77">
        <f t="shared" si="2"/>
        <v>100</v>
      </c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 s="4"/>
      <c r="B146"/>
      <c r="D146"/>
    </row>
    <row r="147" spans="1:4" ht="12.75">
      <c r="A147"/>
      <c r="B147"/>
      <c r="D147"/>
    </row>
    <row r="148" spans="1:4" ht="18.75" customHeight="1">
      <c r="A148"/>
      <c r="B148"/>
      <c r="D148"/>
    </row>
    <row r="149" spans="1:4" ht="14.25" customHeight="1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 s="5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32.25" customHeight="1">
      <c r="A156"/>
      <c r="B156"/>
      <c r="D156"/>
    </row>
    <row r="157" spans="1:4" ht="19.5" customHeight="1">
      <c r="A157"/>
      <c r="B157"/>
      <c r="D157"/>
    </row>
    <row r="158" spans="1:4" ht="30" customHeight="1">
      <c r="A158"/>
      <c r="B158"/>
      <c r="D158"/>
    </row>
    <row r="159" spans="1:4" ht="25.5" customHeight="1">
      <c r="A159"/>
      <c r="B159"/>
      <c r="D159"/>
    </row>
    <row r="160" spans="1:4" ht="19.5" customHeight="1">
      <c r="A160"/>
      <c r="B160"/>
      <c r="D160"/>
    </row>
    <row r="161" spans="1:4" ht="33.75" customHeight="1">
      <c r="A161"/>
      <c r="B161"/>
      <c r="D161"/>
    </row>
    <row r="162" spans="1:4" ht="40.5" customHeight="1">
      <c r="A162"/>
      <c r="B162"/>
      <c r="D162"/>
    </row>
    <row r="163" spans="1:4" ht="15.75" customHeight="1">
      <c r="A163" s="9"/>
      <c r="B163" s="13"/>
      <c r="D163"/>
    </row>
    <row r="164" spans="1:4" ht="24.75" customHeight="1">
      <c r="A164"/>
      <c r="B164" s="13"/>
      <c r="D164"/>
    </row>
    <row r="165" spans="1:4" ht="12.75">
      <c r="A165" s="10"/>
      <c r="B165" s="13"/>
      <c r="D165"/>
    </row>
    <row r="166" spans="1:6" ht="20.25" customHeight="1">
      <c r="A166" s="10"/>
      <c r="B166" s="13"/>
      <c r="D166"/>
      <c r="F166" s="9"/>
    </row>
    <row r="167" spans="1:4" ht="12.75">
      <c r="A167" s="10"/>
      <c r="B167" s="13"/>
      <c r="D167"/>
    </row>
    <row r="168" spans="1:4" ht="33" customHeight="1">
      <c r="A168"/>
      <c r="B168" s="13"/>
      <c r="D168"/>
    </row>
    <row r="169" spans="1:4" ht="33" customHeight="1">
      <c r="A169"/>
      <c r="B169" s="13"/>
      <c r="D169"/>
    </row>
    <row r="170" spans="1:4" ht="42" customHeight="1">
      <c r="A170"/>
      <c r="B170" s="13"/>
      <c r="D170"/>
    </row>
    <row r="171" spans="1:4" ht="18.75" customHeight="1">
      <c r="A171"/>
      <c r="B171" s="13"/>
      <c r="D171"/>
    </row>
    <row r="172" spans="1:4" ht="33" customHeight="1">
      <c r="A172"/>
      <c r="B172" s="13"/>
      <c r="D172"/>
    </row>
    <row r="173" spans="1:4" ht="33" customHeight="1">
      <c r="A173"/>
      <c r="B173" s="13"/>
      <c r="D173"/>
    </row>
    <row r="174" spans="1:4" ht="12.75">
      <c r="A174"/>
      <c r="B174" s="13"/>
      <c r="D174"/>
    </row>
    <row r="175" spans="1:4" ht="12.75">
      <c r="A175"/>
      <c r="B175" s="13"/>
      <c r="D175"/>
    </row>
    <row r="176" spans="1:4" ht="12.75">
      <c r="A176"/>
      <c r="B176" s="13"/>
      <c r="D176"/>
    </row>
    <row r="177" spans="1:4" ht="12.75">
      <c r="A177"/>
      <c r="B177" s="13"/>
      <c r="D177"/>
    </row>
    <row r="178" spans="1:4" ht="12.75">
      <c r="A178"/>
      <c r="B178" s="13"/>
      <c r="D178"/>
    </row>
    <row r="179" spans="1:4" ht="12.75">
      <c r="A179"/>
      <c r="B179" s="13"/>
      <c r="D179"/>
    </row>
    <row r="180" spans="1:4" ht="12.75">
      <c r="A180"/>
      <c r="B180" s="13"/>
      <c r="D180"/>
    </row>
    <row r="181" spans="1:4" ht="12.75">
      <c r="A181"/>
      <c r="B181" s="13"/>
      <c r="D181"/>
    </row>
    <row r="182" spans="1:4" ht="12.75">
      <c r="A182"/>
      <c r="B182" s="13"/>
      <c r="D182"/>
    </row>
    <row r="183" spans="1:4" ht="12.75">
      <c r="A183"/>
      <c r="B183" s="13"/>
      <c r="D183"/>
    </row>
  </sheetData>
  <sheetProtection/>
  <autoFilter ref="A10:E10"/>
  <mergeCells count="4">
    <mergeCell ref="A6:D6"/>
    <mergeCell ref="A9:D9"/>
    <mergeCell ref="A8:E8"/>
    <mergeCell ref="B1:G5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2016-02-20T06:14:06Z</cp:lastPrinted>
  <dcterms:created xsi:type="dcterms:W3CDTF">2002-03-11T10:22:12Z</dcterms:created>
  <dcterms:modified xsi:type="dcterms:W3CDTF">2016-02-29T06:09:17Z</dcterms:modified>
  <cp:category/>
  <cp:version/>
  <cp:contentType/>
  <cp:contentStatus/>
</cp:coreProperties>
</file>