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 refMode="R1C1"/>
</workbook>
</file>

<file path=xl/sharedStrings.xml><?xml version="1.0" encoding="utf-8"?>
<sst xmlns="http://schemas.openxmlformats.org/spreadsheetml/2006/main" count="409" uniqueCount="196">
  <si>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</si>
  <si>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</si>
  <si>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</si>
  <si>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</si>
  <si>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</si>
  <si>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</si>
  <si>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</si>
  <si>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</si>
  <si>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</si>
  <si>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</si>
  <si>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</si>
  <si>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</si>
  <si>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</si>
  <si>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</si>
  <si>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</si>
  <si>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</si>
  <si>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Всего</t>
  </si>
  <si>
    <t>Молодежная политика и оздоровление детей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</si>
  <si>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</si>
  <si>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</si>
  <si>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</si>
  <si>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</si>
  <si>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</si>
  <si>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</si>
  <si>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</si>
  <si>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</si>
  <si>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</si>
  <si>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</si>
  <si>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</si>
  <si>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</si>
  <si>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</si>
  <si>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</si>
  <si>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</si>
  <si>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</si>
  <si>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</si>
  <si>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</si>
  <si>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</si>
  <si>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</si>
  <si>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</si>
  <si>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</si>
  <si>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</si>
  <si>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</si>
  <si>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</si>
  <si>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</si>
  <si>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</si>
  <si>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</si>
  <si>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</si>
  <si>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71 2 1517</t>
  </si>
  <si>
    <t>Содействие созданию условий для развития сельского хозяйства</t>
  </si>
  <si>
    <t>71 3 1520</t>
  </si>
  <si>
    <t>71 3 1521</t>
  </si>
  <si>
    <t>71 3 1519</t>
  </si>
  <si>
    <t>71 3 1538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</si>
  <si>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</si>
  <si>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</si>
  <si>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</si>
  <si>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</si>
  <si>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Прочие непрограммные расходы</t>
  </si>
  <si>
    <t>Наименование</t>
  </si>
  <si>
    <t>Раздел,подраздел</t>
  </si>
  <si>
    <t>Вид расхода</t>
  </si>
  <si>
    <t>Целевая статья</t>
  </si>
  <si>
    <t>Мероприятия в области информационно-коммуникационных технологий и связи</t>
  </si>
  <si>
    <t xml:space="preserve">Реализация дополнительных мероприятий, направленных на снижение напряженности на рынке труда </t>
  </si>
  <si>
    <t>Предупреждение и ликвидация последствий чрезвычайных ситуаций и стихийных бедствий природного и техногенного характера,обеспечение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</si>
  <si>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</si>
  <si>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средства</t>
  </si>
  <si>
    <t xml:space="preserve">Резервные фонды </t>
  </si>
  <si>
    <t>Культура</t>
  </si>
  <si>
    <t>Субсидии бюджетным учреждениям на иные цели</t>
  </si>
  <si>
    <t>111</t>
  </si>
  <si>
    <t>71 3 1522</t>
  </si>
  <si>
    <t xml:space="preserve">Мероприятия в области в области коммунального хозяйства </t>
  </si>
  <si>
    <t>243</t>
  </si>
  <si>
    <t>Уплата прочих налогов и сборов</t>
  </si>
  <si>
    <t>61 8 1105</t>
  </si>
  <si>
    <t>61 7 1102</t>
  </si>
  <si>
    <t>61 7 1104</t>
  </si>
  <si>
    <t>61 8 1103</t>
  </si>
  <si>
    <t>Иные выплаты персоналу муниципальных органов, за исключением фонда оплаты труда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</si>
  <si>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</si>
  <si>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Передача полномочий по жилищному контролю в рамках непрограмных расходов ОМСУ</t>
  </si>
  <si>
    <t>62 9 1301</t>
  </si>
  <si>
    <t>Передача полномочий по казначейскому исполнению бюджетов поселений в рамках непрограмных расходов ОМСУ</t>
  </si>
  <si>
    <t>62 9 1302</t>
  </si>
  <si>
    <t>Передача полномочий по некоторым жилищным вопросам в рамках непрограмных расходов ОМСУ</t>
  </si>
  <si>
    <t>62 9 1303</t>
  </si>
  <si>
    <t>Передача полномочий по регулированию тарифов на товары и услуги организаций коммунального комплекса в рамках непрограмных расходов ОМСУ</t>
  </si>
  <si>
    <t>62 9 1304</t>
  </si>
  <si>
    <t>62 9 1305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</si>
  <si>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</si>
  <si>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некоторым вопросам в области землеустройства и архитектуры в рамках непрограмных расходов ОМСУ</t>
  </si>
  <si>
    <t>62 9 1306</t>
  </si>
  <si>
    <t>Передача полномочий по организации централизованных коммунальных услуг в рамках непрограмных расходов ОМСУ</t>
  </si>
  <si>
    <t>62 9 1307</t>
  </si>
  <si>
    <t>62 9 1502</t>
  </si>
  <si>
    <t>61 8 7134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</si>
  <si>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отношений в рамках непрограмных расходов ОМСУ</t>
  </si>
  <si>
    <t>62 9 1503</t>
  </si>
  <si>
    <t>Проведение мероприятий, осуществляемых органами местного самоуправления,в рамках непрограмных расходов ОМСУ</t>
  </si>
  <si>
    <t>62 9 1505</t>
  </si>
  <si>
    <t xml:space="preserve"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непрограмных расходов ОМСУ </t>
  </si>
  <si>
    <t>62 9 1506</t>
  </si>
  <si>
    <t>Диспансеризация муниципальных и немуниципальных служащих в рамках непрограмных расходов ОМСУ</t>
  </si>
  <si>
    <t>62 9 1507</t>
  </si>
  <si>
    <t>62 9 1550</t>
  </si>
  <si>
    <t>Подготовка и проведение мероприятий, посвященных Дню Победы в ВОВ 1941-1945 годов в рамках непрограмных расходов ОМСУ</t>
  </si>
  <si>
    <t>62 9 1641</t>
  </si>
  <si>
    <t>Программа "Социально-экономическое развитие Новосветского сельского поселения Гатчинского муниципального района Ленинградской области" на 2015 год</t>
  </si>
  <si>
    <t>Подпрограмма "Стимулирование экономической активности на территории МО Новосветское сельское поселение"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</si>
  <si>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</si>
  <si>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62 9 5118</t>
  </si>
  <si>
    <t>60 0 0000</t>
  </si>
  <si>
    <t>000</t>
  </si>
  <si>
    <t xml:space="preserve">71 1 1533 </t>
  </si>
  <si>
    <t>71 1 1516</t>
  </si>
  <si>
    <t>Связь и информатика</t>
  </si>
  <si>
    <t>71 1 1517</t>
  </si>
  <si>
    <t>71 1 1518</t>
  </si>
  <si>
    <t xml:space="preserve">Мероприятия по развитию и поддержке предпринимательства </t>
  </si>
  <si>
    <t>71 1 1551</t>
  </si>
  <si>
    <t>71 1 1552</t>
  </si>
  <si>
    <t>71 1 1500</t>
  </si>
  <si>
    <t>Подпрограмма "Обеспечение безопасности на территории МО Новосветское сельское поселение"</t>
  </si>
  <si>
    <t>71 2 1509</t>
  </si>
  <si>
    <t xml:space="preserve">Защита населения и территории от чрезвычайных ситуаций природного и техногенного характера,гражданская оборона </t>
  </si>
  <si>
    <t>71 2 1510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</si>
  <si>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</si>
  <si>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</si>
  <si>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</si>
  <si>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71 2 1512</t>
  </si>
  <si>
    <t>71 2 1500</t>
  </si>
  <si>
    <t>Доплаты к пенсиям муниципальных служащих в рамках непрограмных расходов ОМСУ</t>
  </si>
  <si>
    <t>62 9 1528</t>
  </si>
  <si>
    <t>Подпрограмма "Жилищно-коммунальное хозяйство, содержание автомобильных дорог и благоустройство территории МО Новосветское сельское поселение"</t>
  </si>
  <si>
    <t>Строительство и содержание автомобильных дорог и инженерных сооружений на них в границах муниципального образования</t>
  </si>
  <si>
    <t>71 3 1539</t>
  </si>
  <si>
    <t>Капитальный ремонт и ремонт автомобильных дорог общего пользования местного значения</t>
  </si>
  <si>
    <t>71 3 7014</t>
  </si>
  <si>
    <t>Реализация проектов местных инициатив граждан в рамках муниципальной программы сельского поселения</t>
  </si>
  <si>
    <t>71 3 7088</t>
  </si>
  <si>
    <t xml:space="preserve">Содержание муниципального жилищного фонда, в том числе капитальный ремонт муниципального жилищного фонда  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</si>
  <si>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</si>
  <si>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</si>
  <si>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Проведение мероприятий по организации уличного освещения </t>
  </si>
  <si>
    <t xml:space="preserve">Прочие мероприятия по благоустройству территории поселения </t>
  </si>
  <si>
    <t xml:space="preserve">Мероприятия по энергосбережению и повышению энергетической эффективности муниципальных объектов </t>
  </si>
  <si>
    <t>Поддержка муниципальных образований по развитию общественной инфраструктуры муниципального значения</t>
  </si>
  <si>
    <t>71 3 7202</t>
  </si>
  <si>
    <t>Обеспечение деятельности подведомственных учреждений (ПРОЧИЕ)</t>
  </si>
  <si>
    <t>71 3 1290</t>
  </si>
  <si>
    <t>Фонд оплаты труда казенных учреждений и взносы по обязательному социальному страхованию</t>
  </si>
  <si>
    <t>Другие вопросы в области жилищно-коммунального хозяйства</t>
  </si>
  <si>
    <t xml:space="preserve">71 3 0000 </t>
  </si>
  <si>
    <t>Подпрограмма "Развитие культуры в МО Новосветское сельское поселение"</t>
  </si>
  <si>
    <t xml:space="preserve">Мероприятия по обеспечению деятельности подведомственных учреждений культуры </t>
  </si>
  <si>
    <t xml:space="preserve">71 4 1250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</si>
  <si>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</si>
  <si>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Мероприятия по обеспечению деятельности муниципальных библиотек </t>
  </si>
  <si>
    <t xml:space="preserve">71 4 1260 </t>
  </si>
  <si>
    <t>Проведение культурно-массовых мероприятий к празничным и памятным датам</t>
  </si>
  <si>
    <t>71 4 1563</t>
  </si>
  <si>
    <t>Подпрограмма "Развитие физической культуры, спорта и молодежной политики в МО Новосветское сельское поселение"</t>
  </si>
  <si>
    <t>71 4 0000</t>
  </si>
  <si>
    <t>71 5 1523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</si>
  <si>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</si>
  <si>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Комплексные меры по профилактике безнадзорности и правонарушений несовершеннолетних </t>
  </si>
  <si>
    <t>71 5 1568</t>
  </si>
  <si>
    <t>62 9 1537</t>
  </si>
  <si>
    <t>Проведение мероприятий в области спорта и физической культуры</t>
  </si>
  <si>
    <t>71 5 1534</t>
  </si>
  <si>
    <t>Массовый спорт</t>
  </si>
  <si>
    <t>71 5 7202</t>
  </si>
  <si>
    <t>71 5 0000</t>
  </si>
  <si>
    <t>00 0 0000</t>
  </si>
  <si>
    <t>71 4 7202</t>
  </si>
  <si>
    <t>Обеспечение выплат стимулирующего характера работникам муниципальных учреждений культуры Ленинградской области</t>
  </si>
  <si>
    <t>71 4  7036</t>
  </si>
  <si>
    <t>71 4 7036</t>
  </si>
  <si>
    <t>Обеспечение деятельности Совета депутатов муниципального образования</t>
  </si>
  <si>
    <t>Функционирование местных администраций</t>
  </si>
  <si>
    <t>Расходы на обеспечение деятельности муниципальных служащих органов МСУ (ФОТ)</t>
  </si>
  <si>
    <t xml:space="preserve">Расходы на обеспечение деятельности главы местной администрации </t>
  </si>
  <si>
    <t>Уплата иных платежей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</si>
  <si>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</si>
  <si>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</si>
  <si>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Иные межбюджетные трансферты</t>
  </si>
  <si>
    <t>Резервные фонды местных администраций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</si>
  <si>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</si>
  <si>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 в рамках непрограмных расходов ОМСУ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</si>
  <si>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</t>
  </si>
  <si>
    <t>%   исполнения</t>
  </si>
  <si>
    <t>Исполнение  за 2015 год          тыс.руб.</t>
  </si>
  <si>
    <t>Бюджет на 2015 год тыс.руб.</t>
  </si>
  <si>
    <t>Проведение мероприятий по гражданской обороне</t>
  </si>
  <si>
    <t xml:space="preserve">Приложение  3.1.
к Решению СД Новосветского СП ГМР                                        от 26. 02.2016 № 5  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</si>
</sst>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45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49" fontId="4" fillId="34" borderId="11" xfId="0" applyNumberFormat="1" applyFont="1" applyFill="1" applyBorder="1" applyAlignment="1">
      <alignment horizontal="justify" vertical="center" wrapText="1"/>
    </xf>
    <xf numFmtId="165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right" vertical="top"/>
    </xf>
    <xf numFmtId="49" fontId="9" fillId="7" borderId="10" xfId="0" applyNumberFormat="1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/>
    </xf>
    <xf numFmtId="49" fontId="5" fillId="7" borderId="10" xfId="0" applyNumberFormat="1" applyFont="1" applyFill="1" applyBorder="1" applyAlignment="1">
      <alignment horizontal="right" wrapText="1"/>
    </xf>
    <xf numFmtId="2" fontId="8" fillId="7" borderId="10" xfId="0" applyNumberFormat="1" applyFont="1" applyFill="1" applyBorder="1" applyAlignment="1">
      <alignment/>
    </xf>
    <xf numFmtId="49" fontId="9" fillId="4" borderId="10" xfId="0" applyNumberFormat="1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/>
    </xf>
    <xf numFmtId="49" fontId="5" fillId="4" borderId="10" xfId="0" applyNumberFormat="1" applyFont="1" applyFill="1" applyBorder="1" applyAlignment="1">
      <alignment horizontal="right" wrapText="1"/>
    </xf>
    <xf numFmtId="2" fontId="8" fillId="4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 horizontal="right" wrapText="1"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34" borderId="10" xfId="0" applyNumberFormat="1" applyFont="1" applyFill="1" applyBorder="1" applyAlignment="1">
      <alignment horizontal="right" wrapText="1"/>
    </xf>
    <xf numFmtId="0" fontId="4" fillId="4" borderId="10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vertic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justify" vertical="center" wrapText="1"/>
    </xf>
    <xf numFmtId="49" fontId="5" fillId="34" borderId="11" xfId="0" applyNumberFormat="1" applyFont="1" applyFill="1" applyBorder="1" applyAlignment="1">
      <alignment horizontal="right" wrapText="1"/>
    </xf>
    <xf numFmtId="49" fontId="9" fillId="34" borderId="11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right" wrapText="1"/>
    </xf>
    <xf numFmtId="49" fontId="8" fillId="33" borderId="11" xfId="0" applyNumberFormat="1" applyFont="1" applyFill="1" applyBorder="1" applyAlignment="1">
      <alignment horizontal="right" wrapText="1"/>
    </xf>
    <xf numFmtId="49" fontId="9" fillId="4" borderId="10" xfId="0" applyNumberFormat="1" applyFont="1" applyFill="1" applyBorder="1" applyAlignment="1">
      <alignment horizontal="right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8" fillId="4" borderId="10" xfId="0" applyNumberFormat="1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/>
    </xf>
    <xf numFmtId="49" fontId="8" fillId="4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right" wrapText="1"/>
    </xf>
    <xf numFmtId="49" fontId="8" fillId="34" borderId="1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6"/>
  <sheetViews>
    <sheetView showGridLines="0" tabSelected="1" zoomScalePageLayoutView="0" workbookViewId="0" topLeftCell="A1">
      <selection activeCell="F12" sqref="F12"/>
    </sheetView>
  </sheetViews>
  <sheetFormatPr defaultColWidth="9.140625" defaultRowHeight="12.75"/>
  <cols>
    <col min="1" max="1" width="34.28125" style="1" customWidth="1"/>
    <col min="2" max="2" width="10.7109375" style="2" customWidth="1"/>
    <col min="3" max="3" width="8.28125" style="0" customWidth="1"/>
    <col min="4" max="4" width="8.8515625" style="1" customWidth="1"/>
    <col min="5" max="5" width="11.140625" style="0" customWidth="1"/>
    <col min="6" max="6" width="11.7109375" style="0" customWidth="1"/>
    <col min="7" max="7" width="9.8515625" style="0" customWidth="1"/>
  </cols>
  <sheetData>
    <row r="1" spans="2:6" ht="15" customHeight="1">
      <c r="B1" s="73" t="s">
        <v>195</v>
      </c>
      <c r="C1" s="73"/>
      <c r="D1" s="73"/>
      <c r="E1" s="73"/>
      <c r="F1" s="73"/>
    </row>
    <row r="2" spans="2:6" ht="15">
      <c r="B2" s="73"/>
      <c r="C2" s="73"/>
      <c r="D2" s="73"/>
      <c r="E2" s="73"/>
      <c r="F2" s="73"/>
    </row>
    <row r="3" spans="2:6" ht="12.75" customHeight="1">
      <c r="B3" s="73"/>
      <c r="C3" s="73"/>
      <c r="D3" s="73"/>
      <c r="E3" s="73"/>
      <c r="F3" s="73"/>
    </row>
    <row r="4" spans="2:6" ht="15" hidden="1">
      <c r="B4" s="73"/>
      <c r="C4" s="73"/>
      <c r="D4" s="73"/>
      <c r="E4" s="73"/>
      <c r="F4" s="73"/>
    </row>
    <row r="5" spans="2:6" ht="15" hidden="1">
      <c r="B5" s="73"/>
      <c r="C5" s="73"/>
      <c r="D5" s="73"/>
      <c r="E5" s="73"/>
      <c r="F5" s="73"/>
    </row>
    <row r="6" spans="1:5" ht="6" customHeight="1">
      <c r="A6" s="71"/>
      <c r="B6" s="72"/>
      <c r="C6" s="72"/>
      <c r="D6" s="72"/>
      <c r="E6" s="72"/>
    </row>
    <row r="7" spans="1:6" ht="93.75" customHeight="1">
      <c r="A7" s="74" t="s">
        <v>190</v>
      </c>
      <c r="B7" s="74"/>
      <c r="C7" s="74"/>
      <c r="D7" s="74"/>
      <c r="E7" s="74"/>
      <c r="F7" s="74"/>
    </row>
    <row r="8" spans="1:5" ht="18" customHeight="1" hidden="1">
      <c r="A8" s="8" t="s">
        <v>12</v>
      </c>
      <c r="B8" s="9" t="s">
        <v>13</v>
      </c>
      <c r="C8" s="9" t="s">
        <v>14</v>
      </c>
      <c r="D8" s="8"/>
      <c r="E8" s="10" t="s">
        <v>15</v>
      </c>
    </row>
    <row r="9" spans="1:7" ht="45" customHeight="1">
      <c r="A9" s="15" t="s">
        <v>58</v>
      </c>
      <c r="B9" s="16" t="s">
        <v>61</v>
      </c>
      <c r="C9" s="16" t="s">
        <v>60</v>
      </c>
      <c r="D9" s="15" t="s">
        <v>59</v>
      </c>
      <c r="E9" s="14" t="s">
        <v>193</v>
      </c>
      <c r="F9" s="14" t="s">
        <v>192</v>
      </c>
      <c r="G9" s="14" t="s">
        <v>191</v>
      </c>
    </row>
    <row r="10" spans="1:7" ht="12.75">
      <c r="A10" s="17" t="s">
        <v>16</v>
      </c>
      <c r="B10" s="18"/>
      <c r="C10" s="18"/>
      <c r="D10" s="17"/>
      <c r="E10" s="19">
        <f>E11+E101</f>
        <v>50193.810000000005</v>
      </c>
      <c r="F10" s="19">
        <f>F11+F101</f>
        <v>45345.95</v>
      </c>
      <c r="G10" s="19">
        <f>F10/E10*100</f>
        <v>90.34171743487892</v>
      </c>
    </row>
    <row r="11" spans="1:7" ht="63.75" customHeight="1">
      <c r="A11" s="20" t="s">
        <v>108</v>
      </c>
      <c r="B11" s="21" t="s">
        <v>174</v>
      </c>
      <c r="C11" s="22" t="s">
        <v>113</v>
      </c>
      <c r="D11" s="22" t="s">
        <v>113</v>
      </c>
      <c r="E11" s="23">
        <f>E12+E26+E35+E74+E87</f>
        <v>34000.97</v>
      </c>
      <c r="F11" s="23">
        <f>F12+F26+F35+F74+F87</f>
        <v>30884.09</v>
      </c>
      <c r="G11" s="23">
        <f aca="true" t="shared" si="0" ref="G11:G74">F11/E11*100</f>
        <v>90.8329674124003</v>
      </c>
    </row>
    <row r="12" spans="1:7" ht="48.75" customHeight="1">
      <c r="A12" s="24" t="s">
        <v>109</v>
      </c>
      <c r="B12" s="25" t="s">
        <v>122</v>
      </c>
      <c r="C12" s="26" t="s">
        <v>113</v>
      </c>
      <c r="D12" s="26" t="s">
        <v>113</v>
      </c>
      <c r="E12" s="27">
        <f>E15+E18+E25</f>
        <v>1393.6100000000001</v>
      </c>
      <c r="F12" s="27">
        <f>F15+F18+F25</f>
        <v>1243.64</v>
      </c>
      <c r="G12" s="27">
        <f t="shared" si="0"/>
        <v>89.23873967609303</v>
      </c>
    </row>
    <row r="13" spans="1:7" ht="39" customHeight="1">
      <c r="A13" s="28" t="s">
        <v>63</v>
      </c>
      <c r="B13" s="29" t="s">
        <v>114</v>
      </c>
      <c r="C13" s="30"/>
      <c r="D13" s="31"/>
      <c r="E13" s="32">
        <f>E14</f>
        <v>0</v>
      </c>
      <c r="F13" s="32">
        <f>F14</f>
        <v>0</v>
      </c>
      <c r="G13" s="33">
        <v>0</v>
      </c>
    </row>
    <row r="14" spans="1:7" ht="77.25" customHeight="1">
      <c r="A14" s="34" t="s">
        <v>165</v>
      </c>
      <c r="B14" s="29" t="s">
        <v>114</v>
      </c>
      <c r="C14" s="30">
        <v>123</v>
      </c>
      <c r="D14" s="31"/>
      <c r="E14" s="32">
        <f>E15</f>
        <v>0</v>
      </c>
      <c r="F14" s="32">
        <f>F15</f>
        <v>0</v>
      </c>
      <c r="G14" s="33">
        <v>0</v>
      </c>
    </row>
    <row r="15" spans="1:7" ht="15" customHeight="1">
      <c r="A15" s="34" t="s">
        <v>28</v>
      </c>
      <c r="B15" s="35" t="s">
        <v>114</v>
      </c>
      <c r="C15" s="36">
        <v>123</v>
      </c>
      <c r="D15" s="37" t="s">
        <v>29</v>
      </c>
      <c r="E15" s="38">
        <v>0</v>
      </c>
      <c r="F15" s="38">
        <v>0</v>
      </c>
      <c r="G15" s="39">
        <v>0</v>
      </c>
    </row>
    <row r="16" spans="1:7" ht="27" customHeight="1">
      <c r="A16" s="28" t="s">
        <v>62</v>
      </c>
      <c r="B16" s="29" t="s">
        <v>115</v>
      </c>
      <c r="C16" s="30"/>
      <c r="D16" s="40"/>
      <c r="E16" s="32">
        <f>E17</f>
        <v>230.62</v>
      </c>
      <c r="F16" s="32">
        <f>F17</f>
        <v>228.49</v>
      </c>
      <c r="G16" s="33">
        <f t="shared" si="0"/>
        <v>99.07640274043882</v>
      </c>
    </row>
    <row r="17" spans="1:7" ht="37.5" customHeight="1">
      <c r="A17" s="28" t="s">
        <v>1</v>
      </c>
      <c r="B17" s="29" t="s">
        <v>115</v>
      </c>
      <c r="C17" s="30">
        <v>244</v>
      </c>
      <c r="D17" s="41"/>
      <c r="E17" s="32">
        <f>E18</f>
        <v>230.62</v>
      </c>
      <c r="F17" s="32">
        <f>F18</f>
        <v>228.49</v>
      </c>
      <c r="G17" s="33">
        <f t="shared" si="0"/>
        <v>99.07640274043882</v>
      </c>
    </row>
    <row r="18" spans="1:7" ht="12.75">
      <c r="A18" s="34" t="s">
        <v>116</v>
      </c>
      <c r="B18" s="35" t="s">
        <v>115</v>
      </c>
      <c r="C18" s="36">
        <v>244</v>
      </c>
      <c r="D18" s="37" t="s">
        <v>22</v>
      </c>
      <c r="E18" s="38">
        <v>230.62</v>
      </c>
      <c r="F18" s="38">
        <v>228.49</v>
      </c>
      <c r="G18" s="39">
        <f t="shared" si="0"/>
        <v>99.07640274043882</v>
      </c>
    </row>
    <row r="19" spans="1:7" ht="26.25">
      <c r="A19" s="3" t="s">
        <v>31</v>
      </c>
      <c r="B19" s="29" t="s">
        <v>117</v>
      </c>
      <c r="C19" s="36"/>
      <c r="D19" s="42"/>
      <c r="E19" s="32">
        <f>E20</f>
        <v>499.59</v>
      </c>
      <c r="F19" s="32">
        <f>F20</f>
        <v>412.6</v>
      </c>
      <c r="G19" s="33">
        <f t="shared" si="0"/>
        <v>82.58772193198423</v>
      </c>
    </row>
    <row r="20" spans="1:7" ht="39">
      <c r="A20" s="28" t="s">
        <v>1</v>
      </c>
      <c r="B20" s="29" t="s">
        <v>47</v>
      </c>
      <c r="C20" s="30">
        <v>244</v>
      </c>
      <c r="D20" s="31"/>
      <c r="E20" s="32">
        <f>E21</f>
        <v>499.59</v>
      </c>
      <c r="F20" s="32">
        <f>F21</f>
        <v>412.6</v>
      </c>
      <c r="G20" s="33">
        <f t="shared" si="0"/>
        <v>82.58772193198423</v>
      </c>
    </row>
    <row r="21" spans="1:7" ht="24" customHeight="1">
      <c r="A21" s="34" t="s">
        <v>30</v>
      </c>
      <c r="B21" s="35" t="s">
        <v>117</v>
      </c>
      <c r="C21" s="36">
        <v>244</v>
      </c>
      <c r="D21" s="42" t="s">
        <v>27</v>
      </c>
      <c r="E21" s="32">
        <v>499.59</v>
      </c>
      <c r="F21" s="32">
        <v>412.6</v>
      </c>
      <c r="G21" s="33">
        <f t="shared" si="0"/>
        <v>82.58772193198423</v>
      </c>
    </row>
    <row r="22" spans="1:7" ht="24.75" customHeight="1">
      <c r="A22" s="6" t="s">
        <v>32</v>
      </c>
      <c r="B22" s="29" t="s">
        <v>118</v>
      </c>
      <c r="C22" s="30">
        <v>244</v>
      </c>
      <c r="D22" s="31" t="s">
        <v>27</v>
      </c>
      <c r="E22" s="32">
        <v>600</v>
      </c>
      <c r="F22" s="33">
        <v>541.4</v>
      </c>
      <c r="G22" s="33">
        <f t="shared" si="0"/>
        <v>90.23333333333333</v>
      </c>
    </row>
    <row r="23" spans="1:7" ht="24" customHeight="1">
      <c r="A23" s="28" t="s">
        <v>119</v>
      </c>
      <c r="B23" s="29" t="s">
        <v>120</v>
      </c>
      <c r="C23" s="30">
        <v>244</v>
      </c>
      <c r="D23" s="42" t="s">
        <v>27</v>
      </c>
      <c r="E23" s="32">
        <v>21.2</v>
      </c>
      <c r="F23" s="33">
        <v>21.2</v>
      </c>
      <c r="G23" s="33">
        <f t="shared" si="0"/>
        <v>100</v>
      </c>
    </row>
    <row r="24" spans="1:7" ht="24" customHeight="1">
      <c r="A24" s="28" t="s">
        <v>48</v>
      </c>
      <c r="B24" s="29" t="s">
        <v>121</v>
      </c>
      <c r="C24" s="30">
        <v>244</v>
      </c>
      <c r="D24" s="42" t="s">
        <v>27</v>
      </c>
      <c r="E24" s="32">
        <v>42.2</v>
      </c>
      <c r="F24" s="33">
        <v>39.95</v>
      </c>
      <c r="G24" s="33">
        <f t="shared" si="0"/>
        <v>94.66824644549763</v>
      </c>
    </row>
    <row r="25" spans="1:7" ht="25.5" customHeight="1">
      <c r="A25" s="34" t="s">
        <v>30</v>
      </c>
      <c r="B25" s="35" t="s">
        <v>122</v>
      </c>
      <c r="C25" s="36">
        <v>244</v>
      </c>
      <c r="D25" s="37" t="s">
        <v>27</v>
      </c>
      <c r="E25" s="38">
        <f>E21+E22+E23+E24</f>
        <v>1162.99</v>
      </c>
      <c r="F25" s="38">
        <f>F21+F22+F23+F24</f>
        <v>1015.1500000000001</v>
      </c>
      <c r="G25" s="39">
        <f t="shared" si="0"/>
        <v>87.2879388472816</v>
      </c>
    </row>
    <row r="26" spans="1:7" ht="39">
      <c r="A26" s="24" t="s">
        <v>123</v>
      </c>
      <c r="B26" s="25" t="s">
        <v>131</v>
      </c>
      <c r="C26" s="43">
        <v>244</v>
      </c>
      <c r="D26" s="26" t="s">
        <v>113</v>
      </c>
      <c r="E26" s="27">
        <f>E29+E34</f>
        <v>400</v>
      </c>
      <c r="F26" s="27">
        <f>F29+F34</f>
        <v>374.27</v>
      </c>
      <c r="G26" s="27">
        <f t="shared" si="0"/>
        <v>93.5675</v>
      </c>
    </row>
    <row r="27" spans="1:7" ht="23.25" customHeight="1">
      <c r="A27" s="44" t="s">
        <v>194</v>
      </c>
      <c r="B27" s="29" t="s">
        <v>124</v>
      </c>
      <c r="C27" s="36"/>
      <c r="D27" s="42"/>
      <c r="E27" s="32">
        <f>E28</f>
        <v>100</v>
      </c>
      <c r="F27" s="32">
        <f>F28</f>
        <v>99.95</v>
      </c>
      <c r="G27" s="39">
        <f t="shared" si="0"/>
        <v>99.95</v>
      </c>
    </row>
    <row r="28" spans="1:7" ht="39">
      <c r="A28" s="28" t="s">
        <v>1</v>
      </c>
      <c r="B28" s="29" t="s">
        <v>124</v>
      </c>
      <c r="C28" s="36">
        <v>244</v>
      </c>
      <c r="D28" s="31"/>
      <c r="E28" s="32">
        <f>E29</f>
        <v>100</v>
      </c>
      <c r="F28" s="32">
        <f>F29</f>
        <v>99.95</v>
      </c>
      <c r="G28" s="39">
        <f t="shared" si="0"/>
        <v>99.95</v>
      </c>
    </row>
    <row r="29" spans="1:7" ht="49.5" customHeight="1">
      <c r="A29" s="34" t="s">
        <v>125</v>
      </c>
      <c r="B29" s="35" t="s">
        <v>124</v>
      </c>
      <c r="C29" s="36">
        <v>244</v>
      </c>
      <c r="D29" s="37" t="s">
        <v>39</v>
      </c>
      <c r="E29" s="38">
        <v>100</v>
      </c>
      <c r="F29" s="38">
        <v>99.95</v>
      </c>
      <c r="G29" s="39">
        <f t="shared" si="0"/>
        <v>99.95</v>
      </c>
    </row>
    <row r="30" spans="1:7" ht="66">
      <c r="A30" s="44" t="s">
        <v>64</v>
      </c>
      <c r="B30" s="29" t="s">
        <v>126</v>
      </c>
      <c r="C30" s="36"/>
      <c r="D30" s="42"/>
      <c r="E30" s="32">
        <f>E31</f>
        <v>200</v>
      </c>
      <c r="F30" s="32">
        <f>F31</f>
        <v>180.42</v>
      </c>
      <c r="G30" s="33">
        <f t="shared" si="0"/>
        <v>90.21</v>
      </c>
    </row>
    <row r="31" spans="1:7" ht="39">
      <c r="A31" s="28" t="s">
        <v>1</v>
      </c>
      <c r="B31" s="29" t="s">
        <v>126</v>
      </c>
      <c r="C31" s="36">
        <v>244</v>
      </c>
      <c r="D31" s="31"/>
      <c r="E31" s="32">
        <f>E32</f>
        <v>200</v>
      </c>
      <c r="F31" s="32">
        <f>F32</f>
        <v>180.42</v>
      </c>
      <c r="G31" s="33">
        <f t="shared" si="0"/>
        <v>90.21</v>
      </c>
    </row>
    <row r="32" spans="1:7" ht="12.75">
      <c r="A32" s="34" t="s">
        <v>127</v>
      </c>
      <c r="B32" s="35" t="s">
        <v>126</v>
      </c>
      <c r="C32" s="36">
        <v>244</v>
      </c>
      <c r="D32" s="42" t="s">
        <v>128</v>
      </c>
      <c r="E32" s="32">
        <v>200</v>
      </c>
      <c r="F32" s="32">
        <v>180.42</v>
      </c>
      <c r="G32" s="33">
        <f t="shared" si="0"/>
        <v>90.21</v>
      </c>
    </row>
    <row r="33" spans="1:7" ht="26.25">
      <c r="A33" s="34" t="s">
        <v>129</v>
      </c>
      <c r="B33" s="35" t="s">
        <v>130</v>
      </c>
      <c r="C33" s="36">
        <v>244</v>
      </c>
      <c r="D33" s="42" t="s">
        <v>128</v>
      </c>
      <c r="E33" s="32">
        <v>100</v>
      </c>
      <c r="F33" s="32">
        <v>93.9</v>
      </c>
      <c r="G33" s="33">
        <f t="shared" si="0"/>
        <v>93.9</v>
      </c>
    </row>
    <row r="34" spans="1:7" ht="12.75">
      <c r="A34" s="34" t="s">
        <v>127</v>
      </c>
      <c r="B34" s="35" t="s">
        <v>131</v>
      </c>
      <c r="C34" s="36">
        <v>244</v>
      </c>
      <c r="D34" s="37" t="s">
        <v>128</v>
      </c>
      <c r="E34" s="38">
        <f>E32+E33</f>
        <v>300</v>
      </c>
      <c r="F34" s="38">
        <f>F32+F33</f>
        <v>274.32</v>
      </c>
      <c r="G34" s="39">
        <f t="shared" si="0"/>
        <v>91.44</v>
      </c>
    </row>
    <row r="35" spans="1:7" ht="63" customHeight="1">
      <c r="A35" s="45" t="s">
        <v>134</v>
      </c>
      <c r="B35" s="25" t="s">
        <v>153</v>
      </c>
      <c r="C35" s="46" t="s">
        <v>113</v>
      </c>
      <c r="D35" s="26" t="s">
        <v>113</v>
      </c>
      <c r="E35" s="27">
        <f>E36+E42+E47+E53+E73</f>
        <v>21381.29</v>
      </c>
      <c r="F35" s="27">
        <f>F36+F42+F47+F53+F73</f>
        <v>19106.260000000002</v>
      </c>
      <c r="G35" s="27">
        <f t="shared" si="0"/>
        <v>89.35971590114535</v>
      </c>
    </row>
    <row r="36" spans="1:7" ht="12.75">
      <c r="A36" s="6" t="s">
        <v>43</v>
      </c>
      <c r="B36" s="35"/>
      <c r="C36" s="36"/>
      <c r="D36" s="37" t="s">
        <v>44</v>
      </c>
      <c r="E36" s="38">
        <f>E39+E40+E41</f>
        <v>7317.97</v>
      </c>
      <c r="F36" s="38">
        <f>F39+F40+F41</f>
        <v>7261.28</v>
      </c>
      <c r="G36" s="39">
        <f t="shared" si="0"/>
        <v>99.22533161518837</v>
      </c>
    </row>
    <row r="37" spans="1:7" ht="51" customHeight="1">
      <c r="A37" s="6" t="s">
        <v>135</v>
      </c>
      <c r="B37" s="35" t="s">
        <v>136</v>
      </c>
      <c r="C37" s="36"/>
      <c r="D37" s="42"/>
      <c r="E37" s="32">
        <f>E38</f>
        <v>4410</v>
      </c>
      <c r="F37" s="32">
        <f>F38</f>
        <v>4408.26</v>
      </c>
      <c r="G37" s="33">
        <f t="shared" si="0"/>
        <v>99.96054421768707</v>
      </c>
    </row>
    <row r="38" spans="1:7" ht="37.5" customHeight="1">
      <c r="A38" s="34" t="s">
        <v>1</v>
      </c>
      <c r="B38" s="35" t="s">
        <v>136</v>
      </c>
      <c r="C38" s="36">
        <v>244</v>
      </c>
      <c r="D38" s="42"/>
      <c r="E38" s="32">
        <f>E39</f>
        <v>4410</v>
      </c>
      <c r="F38" s="32">
        <f>F39</f>
        <v>4408.26</v>
      </c>
      <c r="G38" s="33">
        <f t="shared" si="0"/>
        <v>99.96054421768707</v>
      </c>
    </row>
    <row r="39" spans="1:7" ht="12.75">
      <c r="A39" s="47" t="s">
        <v>43</v>
      </c>
      <c r="B39" s="35" t="s">
        <v>136</v>
      </c>
      <c r="C39" s="36">
        <v>244</v>
      </c>
      <c r="D39" s="42" t="s">
        <v>44</v>
      </c>
      <c r="E39" s="32">
        <v>4410</v>
      </c>
      <c r="F39" s="32">
        <v>4408.26</v>
      </c>
      <c r="G39" s="33">
        <f t="shared" si="0"/>
        <v>99.96054421768707</v>
      </c>
    </row>
    <row r="40" spans="1:7" ht="36.75" customHeight="1">
      <c r="A40" s="11" t="s">
        <v>137</v>
      </c>
      <c r="B40" s="35" t="s">
        <v>138</v>
      </c>
      <c r="C40" s="36">
        <v>244</v>
      </c>
      <c r="D40" s="48" t="s">
        <v>44</v>
      </c>
      <c r="E40" s="32">
        <v>2563.44</v>
      </c>
      <c r="F40" s="32">
        <v>2508.49</v>
      </c>
      <c r="G40" s="33">
        <f t="shared" si="0"/>
        <v>97.85639609275036</v>
      </c>
    </row>
    <row r="41" spans="1:7" ht="39">
      <c r="A41" s="11" t="s">
        <v>139</v>
      </c>
      <c r="B41" s="35" t="s">
        <v>140</v>
      </c>
      <c r="C41" s="36">
        <v>244</v>
      </c>
      <c r="D41" s="48" t="s">
        <v>44</v>
      </c>
      <c r="E41" s="32">
        <v>344.53</v>
      </c>
      <c r="F41" s="32">
        <v>344.53</v>
      </c>
      <c r="G41" s="33">
        <f t="shared" si="0"/>
        <v>100</v>
      </c>
    </row>
    <row r="42" spans="1:7" ht="12.75">
      <c r="A42" s="11" t="s">
        <v>7</v>
      </c>
      <c r="B42" s="35"/>
      <c r="C42" s="36"/>
      <c r="D42" s="49" t="s">
        <v>8</v>
      </c>
      <c r="E42" s="38">
        <f>E44+E46</f>
        <v>1412.48</v>
      </c>
      <c r="F42" s="38">
        <f>F44+F46</f>
        <v>1367.4900000000002</v>
      </c>
      <c r="G42" s="39">
        <f t="shared" si="0"/>
        <v>96.81482215677391</v>
      </c>
    </row>
    <row r="43" spans="1:7" ht="38.25" customHeight="1">
      <c r="A43" s="11" t="s">
        <v>141</v>
      </c>
      <c r="B43" s="35" t="s">
        <v>49</v>
      </c>
      <c r="C43" s="36"/>
      <c r="D43" s="48"/>
      <c r="E43" s="32">
        <f>E44</f>
        <v>1140.03</v>
      </c>
      <c r="F43" s="32">
        <f>F44</f>
        <v>1122.88</v>
      </c>
      <c r="G43" s="33">
        <f t="shared" si="0"/>
        <v>98.49565362315028</v>
      </c>
    </row>
    <row r="44" spans="1:7" ht="36.75" customHeight="1">
      <c r="A44" s="34" t="s">
        <v>1</v>
      </c>
      <c r="B44" s="35" t="s">
        <v>49</v>
      </c>
      <c r="C44" s="36">
        <v>244</v>
      </c>
      <c r="D44" s="48" t="s">
        <v>8</v>
      </c>
      <c r="E44" s="32">
        <v>1140.03</v>
      </c>
      <c r="F44" s="32">
        <v>1122.88</v>
      </c>
      <c r="G44" s="33">
        <f t="shared" si="0"/>
        <v>98.49565362315028</v>
      </c>
    </row>
    <row r="45" spans="1:7" ht="24" customHeight="1">
      <c r="A45" s="5" t="s">
        <v>3</v>
      </c>
      <c r="B45" s="29" t="s">
        <v>50</v>
      </c>
      <c r="C45" s="36"/>
      <c r="D45" s="50"/>
      <c r="E45" s="33">
        <f>E46</f>
        <v>272.45</v>
      </c>
      <c r="F45" s="33">
        <f>F46</f>
        <v>244.61</v>
      </c>
      <c r="G45" s="33">
        <f t="shared" si="0"/>
        <v>89.78161130482658</v>
      </c>
    </row>
    <row r="46" spans="1:7" ht="39">
      <c r="A46" s="34" t="s">
        <v>1</v>
      </c>
      <c r="B46" s="35" t="s">
        <v>50</v>
      </c>
      <c r="C46" s="36">
        <v>244</v>
      </c>
      <c r="D46" s="50" t="s">
        <v>8</v>
      </c>
      <c r="E46" s="32">
        <v>272.45</v>
      </c>
      <c r="F46" s="32">
        <v>244.61</v>
      </c>
      <c r="G46" s="33">
        <f t="shared" si="0"/>
        <v>89.78161130482658</v>
      </c>
    </row>
    <row r="47" spans="1:7" ht="12.75">
      <c r="A47" s="6" t="s">
        <v>23</v>
      </c>
      <c r="B47" s="35"/>
      <c r="C47" s="36"/>
      <c r="D47" s="51" t="s">
        <v>24</v>
      </c>
      <c r="E47" s="38">
        <f>E49+E51+E52</f>
        <v>826.56</v>
      </c>
      <c r="F47" s="38">
        <f>F49+F51+F52</f>
        <v>530.38</v>
      </c>
      <c r="G47" s="39">
        <f t="shared" si="0"/>
        <v>64.16715060007743</v>
      </c>
    </row>
    <row r="48" spans="1:7" ht="64.5" customHeight="1">
      <c r="A48" s="52" t="s">
        <v>65</v>
      </c>
      <c r="B48" s="35" t="s">
        <v>51</v>
      </c>
      <c r="C48" s="36"/>
      <c r="D48" s="42"/>
      <c r="E48" s="32">
        <f>E49</f>
        <v>48.6</v>
      </c>
      <c r="F48" s="32">
        <f>F49</f>
        <v>39.82</v>
      </c>
      <c r="G48" s="33">
        <f t="shared" si="0"/>
        <v>81.93415637860082</v>
      </c>
    </row>
    <row r="49" spans="1:7" ht="51" customHeight="1">
      <c r="A49" s="52" t="s">
        <v>143</v>
      </c>
      <c r="B49" s="35" t="s">
        <v>51</v>
      </c>
      <c r="C49" s="36">
        <v>810</v>
      </c>
      <c r="D49" s="42" t="s">
        <v>24</v>
      </c>
      <c r="E49" s="32">
        <v>48.6</v>
      </c>
      <c r="F49" s="32">
        <v>39.82</v>
      </c>
      <c r="G49" s="33">
        <f t="shared" si="0"/>
        <v>81.93415637860082</v>
      </c>
    </row>
    <row r="50" spans="1:7" ht="24" customHeight="1">
      <c r="A50" s="6" t="s">
        <v>72</v>
      </c>
      <c r="B50" s="35" t="s">
        <v>71</v>
      </c>
      <c r="C50" s="36"/>
      <c r="D50" s="42"/>
      <c r="E50" s="32">
        <f>E51</f>
        <v>27.55</v>
      </c>
      <c r="F50" s="32">
        <f>F51</f>
        <v>0</v>
      </c>
      <c r="G50" s="33">
        <f t="shared" si="0"/>
        <v>0</v>
      </c>
    </row>
    <row r="51" spans="1:7" ht="38.25" customHeight="1">
      <c r="A51" s="34" t="s">
        <v>1</v>
      </c>
      <c r="B51" s="35" t="s">
        <v>71</v>
      </c>
      <c r="C51" s="36">
        <v>244</v>
      </c>
      <c r="D51" s="42" t="s">
        <v>24</v>
      </c>
      <c r="E51" s="32">
        <v>27.55</v>
      </c>
      <c r="F51" s="32">
        <v>0</v>
      </c>
      <c r="G51" s="33">
        <f t="shared" si="0"/>
        <v>0</v>
      </c>
    </row>
    <row r="52" spans="1:7" ht="51.75" customHeight="1">
      <c r="A52" s="52" t="s">
        <v>143</v>
      </c>
      <c r="B52" s="35" t="s">
        <v>71</v>
      </c>
      <c r="C52" s="36">
        <v>810</v>
      </c>
      <c r="D52" s="42" t="s">
        <v>24</v>
      </c>
      <c r="E52" s="32">
        <v>750.41</v>
      </c>
      <c r="F52" s="32">
        <v>490.56</v>
      </c>
      <c r="G52" s="33">
        <f t="shared" si="0"/>
        <v>65.37226316280433</v>
      </c>
    </row>
    <row r="53" spans="1:7" ht="13.5" customHeight="1">
      <c r="A53" s="47" t="s">
        <v>25</v>
      </c>
      <c r="B53" s="35" t="s">
        <v>33</v>
      </c>
      <c r="C53" s="53"/>
      <c r="D53" s="37" t="s">
        <v>26</v>
      </c>
      <c r="E53" s="38">
        <f>E55+E57+E59+E61+E63</f>
        <v>4613.280000000001</v>
      </c>
      <c r="F53" s="38">
        <f>F55+F57+F59+F61+F63</f>
        <v>3668.53</v>
      </c>
      <c r="G53" s="39">
        <f t="shared" si="0"/>
        <v>79.52107827836159</v>
      </c>
    </row>
    <row r="54" spans="1:7" ht="24.75" customHeight="1">
      <c r="A54" s="3" t="s">
        <v>144</v>
      </c>
      <c r="B54" s="29" t="s">
        <v>52</v>
      </c>
      <c r="C54" s="54"/>
      <c r="D54" s="31"/>
      <c r="E54" s="32">
        <f>E55</f>
        <v>1935.4</v>
      </c>
      <c r="F54" s="32">
        <f>F55</f>
        <v>1695.53</v>
      </c>
      <c r="G54" s="33">
        <f t="shared" si="0"/>
        <v>87.60617960111604</v>
      </c>
    </row>
    <row r="55" spans="1:7" ht="38.25" customHeight="1">
      <c r="A55" s="28" t="s">
        <v>1</v>
      </c>
      <c r="B55" s="29" t="s">
        <v>52</v>
      </c>
      <c r="C55" s="54" t="s">
        <v>2</v>
      </c>
      <c r="D55" s="31" t="s">
        <v>26</v>
      </c>
      <c r="E55" s="32">
        <v>1935.4</v>
      </c>
      <c r="F55" s="32">
        <v>1695.53</v>
      </c>
      <c r="G55" s="33">
        <f t="shared" si="0"/>
        <v>87.60617960111604</v>
      </c>
    </row>
    <row r="56" spans="1:7" ht="26.25">
      <c r="A56" s="55" t="s">
        <v>145</v>
      </c>
      <c r="B56" s="29" t="s">
        <v>53</v>
      </c>
      <c r="C56" s="54"/>
      <c r="D56" s="31"/>
      <c r="E56" s="32">
        <f>E57</f>
        <v>2057.88</v>
      </c>
      <c r="F56" s="32">
        <f>F57</f>
        <v>1626.06</v>
      </c>
      <c r="G56" s="33">
        <f t="shared" si="0"/>
        <v>79.016269170214</v>
      </c>
    </row>
    <row r="57" spans="1:7" ht="36.75" customHeight="1">
      <c r="A57" s="28" t="s">
        <v>1</v>
      </c>
      <c r="B57" s="29" t="s">
        <v>53</v>
      </c>
      <c r="C57" s="54" t="s">
        <v>2</v>
      </c>
      <c r="D57" s="31" t="s">
        <v>26</v>
      </c>
      <c r="E57" s="32">
        <v>2057.88</v>
      </c>
      <c r="F57" s="32">
        <v>1626.06</v>
      </c>
      <c r="G57" s="33">
        <f t="shared" si="0"/>
        <v>79.016269170214</v>
      </c>
    </row>
    <row r="58" spans="1:7" ht="39">
      <c r="A58" s="7" t="s">
        <v>146</v>
      </c>
      <c r="B58" s="29" t="s">
        <v>54</v>
      </c>
      <c r="C58" s="54"/>
      <c r="D58" s="41"/>
      <c r="E58" s="32">
        <f>E59</f>
        <v>200</v>
      </c>
      <c r="F58" s="32">
        <f>F59</f>
        <v>46.94</v>
      </c>
      <c r="G58" s="33">
        <f t="shared" si="0"/>
        <v>23.47</v>
      </c>
    </row>
    <row r="59" spans="1:7" ht="39">
      <c r="A59" s="34" t="s">
        <v>1</v>
      </c>
      <c r="B59" s="35" t="s">
        <v>54</v>
      </c>
      <c r="C59" s="53" t="s">
        <v>2</v>
      </c>
      <c r="D59" s="42" t="s">
        <v>26</v>
      </c>
      <c r="E59" s="32">
        <v>200</v>
      </c>
      <c r="F59" s="32">
        <v>46.94</v>
      </c>
      <c r="G59" s="33">
        <f t="shared" si="0"/>
        <v>23.47</v>
      </c>
    </row>
    <row r="60" spans="1:7" ht="36" customHeight="1">
      <c r="A60" s="6" t="s">
        <v>55</v>
      </c>
      <c r="B60" s="35" t="s">
        <v>56</v>
      </c>
      <c r="C60" s="53"/>
      <c r="D60" s="42"/>
      <c r="E60" s="32">
        <f>E61</f>
        <v>320</v>
      </c>
      <c r="F60" s="32">
        <f>F61</f>
        <v>200</v>
      </c>
      <c r="G60" s="33">
        <f t="shared" si="0"/>
        <v>62.5</v>
      </c>
    </row>
    <row r="61" spans="1:7" ht="39">
      <c r="A61" s="34" t="s">
        <v>1</v>
      </c>
      <c r="B61" s="35" t="s">
        <v>56</v>
      </c>
      <c r="C61" s="53" t="s">
        <v>2</v>
      </c>
      <c r="D61" s="42" t="s">
        <v>26</v>
      </c>
      <c r="E61" s="32">
        <v>320</v>
      </c>
      <c r="F61" s="32">
        <v>200</v>
      </c>
      <c r="G61" s="33">
        <f t="shared" si="0"/>
        <v>62.5</v>
      </c>
    </row>
    <row r="62" spans="1:7" ht="36.75" customHeight="1">
      <c r="A62" s="56" t="s">
        <v>147</v>
      </c>
      <c r="B62" s="35" t="s">
        <v>148</v>
      </c>
      <c r="C62" s="53"/>
      <c r="D62" s="57"/>
      <c r="E62" s="32">
        <f>E63</f>
        <v>100</v>
      </c>
      <c r="F62" s="32">
        <f>F63</f>
        <v>100</v>
      </c>
      <c r="G62" s="33">
        <f t="shared" si="0"/>
        <v>100</v>
      </c>
    </row>
    <row r="63" spans="1:7" ht="38.25" customHeight="1">
      <c r="A63" s="34" t="s">
        <v>1</v>
      </c>
      <c r="B63" s="35" t="s">
        <v>148</v>
      </c>
      <c r="C63" s="53" t="s">
        <v>2</v>
      </c>
      <c r="D63" s="57" t="s">
        <v>26</v>
      </c>
      <c r="E63" s="32">
        <v>100</v>
      </c>
      <c r="F63" s="32">
        <v>100</v>
      </c>
      <c r="G63" s="33">
        <f t="shared" si="0"/>
        <v>100</v>
      </c>
    </row>
    <row r="64" spans="1:7" ht="37.5" customHeight="1">
      <c r="A64" s="56" t="s">
        <v>149</v>
      </c>
      <c r="B64" s="35" t="s">
        <v>150</v>
      </c>
      <c r="C64" s="53" t="s">
        <v>113</v>
      </c>
      <c r="D64" s="57" t="s">
        <v>113</v>
      </c>
      <c r="E64" s="32">
        <f>E65</f>
        <v>4397.34</v>
      </c>
      <c r="F64" s="32">
        <f>F65</f>
        <v>4364.53</v>
      </c>
      <c r="G64" s="33">
        <f t="shared" si="0"/>
        <v>99.25386711057138</v>
      </c>
    </row>
    <row r="65" spans="1:7" ht="37.5" customHeight="1">
      <c r="A65" s="56" t="s">
        <v>151</v>
      </c>
      <c r="B65" s="35" t="s">
        <v>150</v>
      </c>
      <c r="C65" s="53" t="s">
        <v>70</v>
      </c>
      <c r="D65" s="57"/>
      <c r="E65" s="32">
        <f>E66</f>
        <v>4397.34</v>
      </c>
      <c r="F65" s="32">
        <f>F66</f>
        <v>4364.53</v>
      </c>
      <c r="G65" s="33">
        <f t="shared" si="0"/>
        <v>99.25386711057138</v>
      </c>
    </row>
    <row r="66" spans="1:7" ht="26.25">
      <c r="A66" s="13" t="s">
        <v>152</v>
      </c>
      <c r="B66" s="35" t="s">
        <v>150</v>
      </c>
      <c r="C66" s="53" t="s">
        <v>70</v>
      </c>
      <c r="D66" s="57" t="s">
        <v>21</v>
      </c>
      <c r="E66" s="32">
        <v>4397.34</v>
      </c>
      <c r="F66" s="32">
        <v>4364.53</v>
      </c>
      <c r="G66" s="33">
        <f t="shared" si="0"/>
        <v>99.25386711057138</v>
      </c>
    </row>
    <row r="67" spans="1:7" ht="37.5" customHeight="1">
      <c r="A67" s="56" t="s">
        <v>149</v>
      </c>
      <c r="B67" s="35" t="s">
        <v>150</v>
      </c>
      <c r="C67" s="53"/>
      <c r="D67" s="57"/>
      <c r="E67" s="32">
        <f>E68</f>
        <v>100</v>
      </c>
      <c r="F67" s="32">
        <f>F68</f>
        <v>0</v>
      </c>
      <c r="G67" s="33">
        <f t="shared" si="0"/>
        <v>0</v>
      </c>
    </row>
    <row r="68" spans="1:7" ht="39">
      <c r="A68" s="11" t="s">
        <v>142</v>
      </c>
      <c r="B68" s="35" t="s">
        <v>150</v>
      </c>
      <c r="C68" s="53" t="s">
        <v>73</v>
      </c>
      <c r="D68" s="57"/>
      <c r="E68" s="32">
        <f>E69</f>
        <v>100</v>
      </c>
      <c r="F68" s="32">
        <f>F69</f>
        <v>0</v>
      </c>
      <c r="G68" s="33">
        <f t="shared" si="0"/>
        <v>0</v>
      </c>
    </row>
    <row r="69" spans="1:7" ht="26.25">
      <c r="A69" s="13" t="s">
        <v>152</v>
      </c>
      <c r="B69" s="35" t="s">
        <v>150</v>
      </c>
      <c r="C69" s="53" t="s">
        <v>73</v>
      </c>
      <c r="D69" s="57" t="s">
        <v>21</v>
      </c>
      <c r="E69" s="32">
        <v>100</v>
      </c>
      <c r="F69" s="32">
        <v>0</v>
      </c>
      <c r="G69" s="33">
        <f t="shared" si="0"/>
        <v>0</v>
      </c>
    </row>
    <row r="70" spans="1:7" ht="36.75" customHeight="1">
      <c r="A70" s="13" t="s">
        <v>149</v>
      </c>
      <c r="B70" s="35" t="s">
        <v>150</v>
      </c>
      <c r="C70" s="53"/>
      <c r="D70" s="57"/>
      <c r="E70" s="32">
        <f>E71</f>
        <v>2713.66</v>
      </c>
      <c r="F70" s="32">
        <f>F71</f>
        <v>1914.05</v>
      </c>
      <c r="G70" s="33">
        <f t="shared" si="0"/>
        <v>70.5338914970925</v>
      </c>
    </row>
    <row r="71" spans="1:7" ht="39">
      <c r="A71" s="34" t="s">
        <v>1</v>
      </c>
      <c r="B71" s="35" t="s">
        <v>150</v>
      </c>
      <c r="C71" s="53" t="s">
        <v>2</v>
      </c>
      <c r="D71" s="57"/>
      <c r="E71" s="32">
        <f>E72</f>
        <v>2713.66</v>
      </c>
      <c r="F71" s="32">
        <f>F72</f>
        <v>1914.05</v>
      </c>
      <c r="G71" s="33">
        <f t="shared" si="0"/>
        <v>70.5338914970925</v>
      </c>
    </row>
    <row r="72" spans="1:7" ht="26.25">
      <c r="A72" s="13" t="s">
        <v>152</v>
      </c>
      <c r="B72" s="35" t="s">
        <v>150</v>
      </c>
      <c r="C72" s="53" t="s">
        <v>2</v>
      </c>
      <c r="D72" s="57" t="s">
        <v>21</v>
      </c>
      <c r="E72" s="32">
        <v>2713.66</v>
      </c>
      <c r="F72" s="32">
        <v>1914.05</v>
      </c>
      <c r="G72" s="33">
        <f t="shared" si="0"/>
        <v>70.5338914970925</v>
      </c>
    </row>
    <row r="73" spans="1:7" ht="39">
      <c r="A73" s="13" t="s">
        <v>149</v>
      </c>
      <c r="B73" s="35" t="s">
        <v>150</v>
      </c>
      <c r="C73" s="53" t="s">
        <v>113</v>
      </c>
      <c r="D73" s="58" t="s">
        <v>21</v>
      </c>
      <c r="E73" s="38">
        <f>E66+E69+E72</f>
        <v>7211</v>
      </c>
      <c r="F73" s="38">
        <f>F66+F69+F72</f>
        <v>6278.58</v>
      </c>
      <c r="G73" s="39">
        <f t="shared" si="0"/>
        <v>87.06947718763001</v>
      </c>
    </row>
    <row r="74" spans="1:7" ht="39" customHeight="1">
      <c r="A74" s="24" t="s">
        <v>154</v>
      </c>
      <c r="B74" s="25" t="s">
        <v>163</v>
      </c>
      <c r="C74" s="46" t="s">
        <v>113</v>
      </c>
      <c r="D74" s="59" t="s">
        <v>9</v>
      </c>
      <c r="E74" s="27">
        <f>E77+E78+E80+E82+E84+E86</f>
        <v>8691.510000000002</v>
      </c>
      <c r="F74" s="27">
        <f>F77+F78+F80+F82+F84+F86</f>
        <v>8627.12</v>
      </c>
      <c r="G74" s="27">
        <f t="shared" si="0"/>
        <v>99.25916210186722</v>
      </c>
    </row>
    <row r="75" spans="1:7" ht="39">
      <c r="A75" s="52" t="s">
        <v>155</v>
      </c>
      <c r="B75" s="35" t="s">
        <v>156</v>
      </c>
      <c r="C75" s="36"/>
      <c r="D75" s="42"/>
      <c r="E75" s="32">
        <f>E76</f>
        <v>6975.77</v>
      </c>
      <c r="F75" s="32">
        <f>F76</f>
        <v>6975.77</v>
      </c>
      <c r="G75" s="33">
        <f aca="true" t="shared" si="1" ref="G75:G138">F75/E75*100</f>
        <v>100</v>
      </c>
    </row>
    <row r="76" spans="1:7" ht="78.75">
      <c r="A76" s="52" t="s">
        <v>157</v>
      </c>
      <c r="B76" s="35" t="s">
        <v>156</v>
      </c>
      <c r="C76" s="36">
        <v>611</v>
      </c>
      <c r="D76" s="42"/>
      <c r="E76" s="32">
        <f>E77</f>
        <v>6975.77</v>
      </c>
      <c r="F76" s="32">
        <f>F77</f>
        <v>6975.77</v>
      </c>
      <c r="G76" s="33">
        <f t="shared" si="1"/>
        <v>100</v>
      </c>
    </row>
    <row r="77" spans="1:7" ht="17.25" customHeight="1">
      <c r="A77" s="6" t="s">
        <v>68</v>
      </c>
      <c r="B77" s="35" t="s">
        <v>156</v>
      </c>
      <c r="C77" s="36">
        <v>611</v>
      </c>
      <c r="D77" s="42" t="s">
        <v>9</v>
      </c>
      <c r="E77" s="32">
        <v>6975.77</v>
      </c>
      <c r="F77" s="32">
        <v>6975.77</v>
      </c>
      <c r="G77" s="33">
        <f t="shared" si="1"/>
        <v>100</v>
      </c>
    </row>
    <row r="78" spans="1:7" ht="27" customHeight="1">
      <c r="A78" s="6" t="s">
        <v>158</v>
      </c>
      <c r="B78" s="35" t="s">
        <v>159</v>
      </c>
      <c r="C78" s="36">
        <v>611</v>
      </c>
      <c r="D78" s="42" t="s">
        <v>9</v>
      </c>
      <c r="E78" s="32">
        <v>464.54</v>
      </c>
      <c r="F78" s="32">
        <v>464.54</v>
      </c>
      <c r="G78" s="33">
        <f t="shared" si="1"/>
        <v>100</v>
      </c>
    </row>
    <row r="79" spans="1:7" ht="39" customHeight="1">
      <c r="A79" s="6" t="s">
        <v>160</v>
      </c>
      <c r="B79" s="35" t="s">
        <v>161</v>
      </c>
      <c r="C79" s="36"/>
      <c r="D79" s="42"/>
      <c r="E79" s="32">
        <f>E80</f>
        <v>476</v>
      </c>
      <c r="F79" s="32">
        <f>F80</f>
        <v>476</v>
      </c>
      <c r="G79" s="33">
        <f t="shared" si="1"/>
        <v>100</v>
      </c>
    </row>
    <row r="80" spans="1:7" ht="24" customHeight="1">
      <c r="A80" s="6" t="s">
        <v>69</v>
      </c>
      <c r="B80" s="35" t="s">
        <v>161</v>
      </c>
      <c r="C80" s="36">
        <v>612</v>
      </c>
      <c r="D80" s="42" t="s">
        <v>9</v>
      </c>
      <c r="E80" s="32">
        <v>476</v>
      </c>
      <c r="F80" s="32">
        <v>476</v>
      </c>
      <c r="G80" s="33">
        <f t="shared" si="1"/>
        <v>100</v>
      </c>
    </row>
    <row r="81" spans="1:7" ht="38.25" customHeight="1">
      <c r="A81" s="34" t="s">
        <v>1</v>
      </c>
      <c r="B81" s="35" t="s">
        <v>161</v>
      </c>
      <c r="C81" s="36">
        <v>244</v>
      </c>
      <c r="D81" s="42"/>
      <c r="E81" s="32">
        <f>E82</f>
        <v>499</v>
      </c>
      <c r="F81" s="32">
        <f>F82</f>
        <v>434.61</v>
      </c>
      <c r="G81" s="33">
        <f t="shared" si="1"/>
        <v>87.09619238476954</v>
      </c>
    </row>
    <row r="82" spans="1:7" ht="15.75" customHeight="1">
      <c r="A82" s="60" t="s">
        <v>68</v>
      </c>
      <c r="B82" s="35" t="s">
        <v>161</v>
      </c>
      <c r="C82" s="36">
        <v>244</v>
      </c>
      <c r="D82" s="57" t="s">
        <v>9</v>
      </c>
      <c r="E82" s="32">
        <v>499</v>
      </c>
      <c r="F82" s="32">
        <v>434.61</v>
      </c>
      <c r="G82" s="33">
        <f t="shared" si="1"/>
        <v>87.09619238476954</v>
      </c>
    </row>
    <row r="83" spans="1:7" ht="51.75" customHeight="1">
      <c r="A83" s="60" t="s">
        <v>176</v>
      </c>
      <c r="B83" s="35" t="s">
        <v>177</v>
      </c>
      <c r="C83" s="36"/>
      <c r="D83" s="57"/>
      <c r="E83" s="32">
        <f>E84</f>
        <v>186.2</v>
      </c>
      <c r="F83" s="32">
        <f>F84</f>
        <v>186.2</v>
      </c>
      <c r="G83" s="33">
        <f t="shared" si="1"/>
        <v>100</v>
      </c>
    </row>
    <row r="84" spans="1:7" ht="78" customHeight="1">
      <c r="A84" s="52" t="s">
        <v>157</v>
      </c>
      <c r="B84" s="35" t="s">
        <v>178</v>
      </c>
      <c r="C84" s="36">
        <v>611</v>
      </c>
      <c r="D84" s="57" t="s">
        <v>9</v>
      </c>
      <c r="E84" s="32">
        <v>186.2</v>
      </c>
      <c r="F84" s="32">
        <v>186.2</v>
      </c>
      <c r="G84" s="33">
        <f t="shared" si="1"/>
        <v>100</v>
      </c>
    </row>
    <row r="85" spans="1:7" ht="39.75" customHeight="1">
      <c r="A85" s="60" t="s">
        <v>147</v>
      </c>
      <c r="B85" s="35" t="s">
        <v>175</v>
      </c>
      <c r="C85" s="36"/>
      <c r="D85" s="57"/>
      <c r="E85" s="32">
        <v>90</v>
      </c>
      <c r="F85" s="32">
        <v>0</v>
      </c>
      <c r="G85" s="33">
        <f t="shared" si="1"/>
        <v>0</v>
      </c>
    </row>
    <row r="86" spans="1:7" ht="27" customHeight="1">
      <c r="A86" s="6" t="s">
        <v>69</v>
      </c>
      <c r="B86" s="35" t="s">
        <v>175</v>
      </c>
      <c r="C86" s="36">
        <v>612</v>
      </c>
      <c r="D86" s="57" t="s">
        <v>9</v>
      </c>
      <c r="E86" s="32">
        <v>90</v>
      </c>
      <c r="F86" s="32">
        <v>90</v>
      </c>
      <c r="G86" s="33">
        <f t="shared" si="1"/>
        <v>100</v>
      </c>
    </row>
    <row r="87" spans="1:7" ht="52.5" customHeight="1">
      <c r="A87" s="24" t="s">
        <v>162</v>
      </c>
      <c r="B87" s="25" t="s">
        <v>173</v>
      </c>
      <c r="C87" s="46" t="s">
        <v>113</v>
      </c>
      <c r="D87" s="59" t="s">
        <v>113</v>
      </c>
      <c r="E87" s="27">
        <f>E94+E100</f>
        <v>2134.56</v>
      </c>
      <c r="F87" s="27">
        <f>F94+F100</f>
        <v>1532.8000000000002</v>
      </c>
      <c r="G87" s="27">
        <f t="shared" si="1"/>
        <v>71.80870999175475</v>
      </c>
    </row>
    <row r="88" spans="1:7" ht="26.25">
      <c r="A88" s="6" t="s">
        <v>4</v>
      </c>
      <c r="B88" s="35" t="s">
        <v>164</v>
      </c>
      <c r="C88" s="36">
        <v>0</v>
      </c>
      <c r="D88" s="42" t="s">
        <v>113</v>
      </c>
      <c r="E88" s="32">
        <f>E89</f>
        <v>64.42</v>
      </c>
      <c r="F88" s="32">
        <f>F89</f>
        <v>64.42</v>
      </c>
      <c r="G88" s="33">
        <f t="shared" si="1"/>
        <v>100</v>
      </c>
    </row>
    <row r="89" spans="1:7" ht="81" customHeight="1">
      <c r="A89" s="34" t="s">
        <v>165</v>
      </c>
      <c r="B89" s="35" t="s">
        <v>164</v>
      </c>
      <c r="C89" s="36">
        <v>123</v>
      </c>
      <c r="D89" s="42"/>
      <c r="E89" s="32">
        <f>E90</f>
        <v>64.42</v>
      </c>
      <c r="F89" s="32">
        <f>F90</f>
        <v>64.42</v>
      </c>
      <c r="G89" s="33">
        <f t="shared" si="1"/>
        <v>100</v>
      </c>
    </row>
    <row r="90" spans="1:7" ht="26.25" customHeight="1">
      <c r="A90" s="34" t="s">
        <v>17</v>
      </c>
      <c r="B90" s="35" t="s">
        <v>164</v>
      </c>
      <c r="C90" s="36">
        <v>123</v>
      </c>
      <c r="D90" s="42" t="s">
        <v>18</v>
      </c>
      <c r="E90" s="32">
        <v>64.42</v>
      </c>
      <c r="F90" s="32">
        <v>64.42</v>
      </c>
      <c r="G90" s="33">
        <f t="shared" si="1"/>
        <v>100</v>
      </c>
    </row>
    <row r="91" spans="1:7" ht="38.25" customHeight="1">
      <c r="A91" s="34" t="s">
        <v>1</v>
      </c>
      <c r="B91" s="35" t="s">
        <v>164</v>
      </c>
      <c r="C91" s="36">
        <v>244</v>
      </c>
      <c r="D91" s="57" t="s">
        <v>18</v>
      </c>
      <c r="E91" s="32">
        <v>88.05</v>
      </c>
      <c r="F91" s="32">
        <v>54.08</v>
      </c>
      <c r="G91" s="33">
        <f t="shared" si="1"/>
        <v>61.419647927314024</v>
      </c>
    </row>
    <row r="92" spans="1:7" ht="42" customHeight="1">
      <c r="A92" s="6" t="s">
        <v>166</v>
      </c>
      <c r="B92" s="35" t="s">
        <v>167</v>
      </c>
      <c r="C92" s="36"/>
      <c r="D92" s="57"/>
      <c r="E92" s="32">
        <f>E93</f>
        <v>335.09</v>
      </c>
      <c r="F92" s="32">
        <f>F93</f>
        <v>330.23</v>
      </c>
      <c r="G92" s="33">
        <f t="shared" si="1"/>
        <v>98.54964337939063</v>
      </c>
    </row>
    <row r="93" spans="1:7" ht="76.5" customHeight="1">
      <c r="A93" s="34" t="s">
        <v>165</v>
      </c>
      <c r="B93" s="35" t="s">
        <v>167</v>
      </c>
      <c r="C93" s="36">
        <v>123</v>
      </c>
      <c r="D93" s="57" t="s">
        <v>18</v>
      </c>
      <c r="E93" s="32">
        <v>335.09</v>
      </c>
      <c r="F93" s="32">
        <v>330.23</v>
      </c>
      <c r="G93" s="33">
        <f t="shared" si="1"/>
        <v>98.54964337939063</v>
      </c>
    </row>
    <row r="94" spans="1:7" ht="27" customHeight="1">
      <c r="A94" s="34" t="s">
        <v>17</v>
      </c>
      <c r="B94" s="35" t="s">
        <v>174</v>
      </c>
      <c r="C94" s="53" t="s">
        <v>113</v>
      </c>
      <c r="D94" s="58" t="s">
        <v>18</v>
      </c>
      <c r="E94" s="38">
        <f>E90+E91+E93</f>
        <v>487.55999999999995</v>
      </c>
      <c r="F94" s="38">
        <f>F90+F91+F93</f>
        <v>448.73</v>
      </c>
      <c r="G94" s="39">
        <f t="shared" si="1"/>
        <v>92.03585199770285</v>
      </c>
    </row>
    <row r="95" spans="1:7" ht="26.25">
      <c r="A95" s="13" t="s">
        <v>169</v>
      </c>
      <c r="B95" s="35" t="s">
        <v>170</v>
      </c>
      <c r="C95" s="53"/>
      <c r="D95" s="57"/>
      <c r="E95" s="32">
        <f>E96</f>
        <v>1247</v>
      </c>
      <c r="F95" s="32">
        <f>F96</f>
        <v>684.07</v>
      </c>
      <c r="G95" s="33">
        <f t="shared" si="1"/>
        <v>54.85725741780273</v>
      </c>
    </row>
    <row r="96" spans="1:7" ht="38.25" customHeight="1">
      <c r="A96" s="34" t="s">
        <v>1</v>
      </c>
      <c r="B96" s="35" t="s">
        <v>170</v>
      </c>
      <c r="C96" s="53" t="s">
        <v>2</v>
      </c>
      <c r="D96" s="57"/>
      <c r="E96" s="32">
        <f>E97</f>
        <v>1247</v>
      </c>
      <c r="F96" s="32">
        <f>F97</f>
        <v>684.07</v>
      </c>
      <c r="G96" s="33">
        <f t="shared" si="1"/>
        <v>54.85725741780273</v>
      </c>
    </row>
    <row r="97" spans="1:7" ht="15" customHeight="1">
      <c r="A97" s="13" t="s">
        <v>171</v>
      </c>
      <c r="B97" s="35" t="s">
        <v>170</v>
      </c>
      <c r="C97" s="53" t="s">
        <v>2</v>
      </c>
      <c r="D97" s="57" t="s">
        <v>38</v>
      </c>
      <c r="E97" s="32">
        <v>1247</v>
      </c>
      <c r="F97" s="32">
        <v>684.07</v>
      </c>
      <c r="G97" s="33">
        <f t="shared" si="1"/>
        <v>54.85725741780273</v>
      </c>
    </row>
    <row r="98" spans="1:7" ht="40.5" customHeight="1">
      <c r="A98" s="56" t="s">
        <v>147</v>
      </c>
      <c r="B98" s="35" t="s">
        <v>172</v>
      </c>
      <c r="C98" s="53"/>
      <c r="D98" s="57"/>
      <c r="E98" s="32">
        <f>E99</f>
        <v>400</v>
      </c>
      <c r="F98" s="32">
        <f>F99</f>
        <v>400</v>
      </c>
      <c r="G98" s="33">
        <f t="shared" si="1"/>
        <v>100</v>
      </c>
    </row>
    <row r="99" spans="1:7" ht="39" customHeight="1">
      <c r="A99" s="34" t="s">
        <v>1</v>
      </c>
      <c r="B99" s="35" t="s">
        <v>172</v>
      </c>
      <c r="C99" s="53" t="s">
        <v>2</v>
      </c>
      <c r="D99" s="57" t="s">
        <v>38</v>
      </c>
      <c r="E99" s="32">
        <v>400</v>
      </c>
      <c r="F99" s="32">
        <v>400</v>
      </c>
      <c r="G99" s="33">
        <f t="shared" si="1"/>
        <v>100</v>
      </c>
    </row>
    <row r="100" spans="1:7" ht="15" customHeight="1">
      <c r="A100" s="13" t="s">
        <v>171</v>
      </c>
      <c r="B100" s="35" t="s">
        <v>173</v>
      </c>
      <c r="C100" s="53" t="s">
        <v>2</v>
      </c>
      <c r="D100" s="58" t="s">
        <v>38</v>
      </c>
      <c r="E100" s="38">
        <f>E97+E99</f>
        <v>1647</v>
      </c>
      <c r="F100" s="38">
        <f>F97+F99</f>
        <v>1084.0700000000002</v>
      </c>
      <c r="G100" s="39">
        <f t="shared" si="1"/>
        <v>65.82088646023074</v>
      </c>
    </row>
    <row r="101" spans="1:7" ht="17.25" customHeight="1">
      <c r="A101" s="61" t="s">
        <v>57</v>
      </c>
      <c r="B101" s="62" t="s">
        <v>112</v>
      </c>
      <c r="C101" s="43" t="s">
        <v>0</v>
      </c>
      <c r="D101" s="63"/>
      <c r="E101" s="27">
        <f>E104+E105+E119+E147+E150+E153+E156</f>
        <v>16192.840000000002</v>
      </c>
      <c r="F101" s="27">
        <f>F104+F105+F119+F147+F150+F153+F156</f>
        <v>14461.859999999997</v>
      </c>
      <c r="G101" s="27">
        <f t="shared" si="1"/>
        <v>89.31021364998354</v>
      </c>
    </row>
    <row r="102" spans="1:7" ht="26.25">
      <c r="A102" s="34" t="s">
        <v>179</v>
      </c>
      <c r="B102" s="35" t="s">
        <v>75</v>
      </c>
      <c r="C102" s="36"/>
      <c r="D102" s="42"/>
      <c r="E102" s="32">
        <f>E103</f>
        <v>503.6</v>
      </c>
      <c r="F102" s="32">
        <f>F103</f>
        <v>13.65</v>
      </c>
      <c r="G102" s="33">
        <f t="shared" si="1"/>
        <v>2.7104845115170773</v>
      </c>
    </row>
    <row r="103" spans="1:7" ht="78" customHeight="1">
      <c r="A103" s="28" t="s">
        <v>46</v>
      </c>
      <c r="B103" s="29" t="s">
        <v>75</v>
      </c>
      <c r="C103" s="30">
        <v>123</v>
      </c>
      <c r="D103" s="41"/>
      <c r="E103" s="33">
        <v>503.6</v>
      </c>
      <c r="F103" s="32">
        <f>F104</f>
        <v>13.65</v>
      </c>
      <c r="G103" s="33">
        <f t="shared" si="1"/>
        <v>2.7104845115170773</v>
      </c>
    </row>
    <row r="104" spans="1:7" ht="62.25" customHeight="1">
      <c r="A104" s="64" t="s">
        <v>34</v>
      </c>
      <c r="B104" s="29" t="s">
        <v>75</v>
      </c>
      <c r="C104" s="30">
        <v>123</v>
      </c>
      <c r="D104" s="37" t="s">
        <v>35</v>
      </c>
      <c r="E104" s="39">
        <v>503.6</v>
      </c>
      <c r="F104" s="38">
        <v>13.65</v>
      </c>
      <c r="G104" s="39">
        <f t="shared" si="1"/>
        <v>2.7104845115170773</v>
      </c>
    </row>
    <row r="105" spans="1:7" ht="24" customHeight="1">
      <c r="A105" s="28" t="s">
        <v>180</v>
      </c>
      <c r="B105" s="29" t="s">
        <v>174</v>
      </c>
      <c r="C105" s="65" t="s">
        <v>113</v>
      </c>
      <c r="D105" s="37" t="s">
        <v>11</v>
      </c>
      <c r="E105" s="39">
        <f>E108+E111+E114+E115+E116+E117+E118</f>
        <v>11926.52</v>
      </c>
      <c r="F105" s="39">
        <f>F108+F111+F114+F115+F116+F117+F118</f>
        <v>10985.669999999998</v>
      </c>
      <c r="G105" s="39">
        <f t="shared" si="1"/>
        <v>92.11127805931653</v>
      </c>
    </row>
    <row r="106" spans="1:7" ht="39">
      <c r="A106" s="6" t="s">
        <v>181</v>
      </c>
      <c r="B106" s="35" t="s">
        <v>76</v>
      </c>
      <c r="C106" s="66"/>
      <c r="D106" s="42"/>
      <c r="E106" s="32">
        <f>E107</f>
        <v>7128.23</v>
      </c>
      <c r="F106" s="32">
        <f>F107</f>
        <v>6498.95</v>
      </c>
      <c r="G106" s="33">
        <f t="shared" si="1"/>
        <v>91.17200202574833</v>
      </c>
    </row>
    <row r="107" spans="1:7" ht="36.75" customHeight="1">
      <c r="A107" s="28" t="s">
        <v>45</v>
      </c>
      <c r="B107" s="35" t="s">
        <v>76</v>
      </c>
      <c r="C107" s="30">
        <v>121</v>
      </c>
      <c r="D107" s="41"/>
      <c r="E107" s="32">
        <f>E108</f>
        <v>7128.23</v>
      </c>
      <c r="F107" s="32">
        <f>F108</f>
        <v>6498.95</v>
      </c>
      <c r="G107" s="33">
        <f t="shared" si="1"/>
        <v>91.17200202574833</v>
      </c>
    </row>
    <row r="108" spans="1:7" ht="63.75" customHeight="1">
      <c r="A108" s="28" t="s">
        <v>10</v>
      </c>
      <c r="B108" s="35" t="s">
        <v>76</v>
      </c>
      <c r="C108" s="30">
        <v>121</v>
      </c>
      <c r="D108" s="41" t="s">
        <v>11</v>
      </c>
      <c r="E108" s="32">
        <v>7128.23</v>
      </c>
      <c r="F108" s="32">
        <v>6498.95</v>
      </c>
      <c r="G108" s="33">
        <f t="shared" si="1"/>
        <v>91.17200202574833</v>
      </c>
    </row>
    <row r="109" spans="1:7" ht="24.75" customHeight="1">
      <c r="A109" s="6" t="s">
        <v>182</v>
      </c>
      <c r="B109" s="35" t="s">
        <v>77</v>
      </c>
      <c r="C109" s="36"/>
      <c r="D109" s="42"/>
      <c r="E109" s="32">
        <f>E110</f>
        <v>1351.47</v>
      </c>
      <c r="F109" s="32">
        <f>F110</f>
        <v>1247.28</v>
      </c>
      <c r="G109" s="33">
        <f t="shared" si="1"/>
        <v>92.2906168838376</v>
      </c>
    </row>
    <row r="110" spans="1:7" ht="37.5" customHeight="1">
      <c r="A110" s="28" t="s">
        <v>45</v>
      </c>
      <c r="B110" s="35" t="s">
        <v>77</v>
      </c>
      <c r="C110" s="30">
        <v>121</v>
      </c>
      <c r="D110" s="41"/>
      <c r="E110" s="32">
        <f>E111</f>
        <v>1351.47</v>
      </c>
      <c r="F110" s="32">
        <f>F111</f>
        <v>1247.28</v>
      </c>
      <c r="G110" s="33">
        <f t="shared" si="1"/>
        <v>92.2906168838376</v>
      </c>
    </row>
    <row r="111" spans="1:7" ht="51.75" customHeight="1">
      <c r="A111" s="28" t="s">
        <v>10</v>
      </c>
      <c r="B111" s="35" t="s">
        <v>77</v>
      </c>
      <c r="C111" s="36">
        <v>121</v>
      </c>
      <c r="D111" s="42" t="s">
        <v>11</v>
      </c>
      <c r="E111" s="32">
        <v>1351.47</v>
      </c>
      <c r="F111" s="32">
        <v>1247.28</v>
      </c>
      <c r="G111" s="33">
        <f t="shared" si="1"/>
        <v>92.2906168838376</v>
      </c>
    </row>
    <row r="112" spans="1:7" ht="51" customHeight="1">
      <c r="A112" s="34" t="s">
        <v>80</v>
      </c>
      <c r="B112" s="35" t="s">
        <v>78</v>
      </c>
      <c r="C112" s="36"/>
      <c r="D112" s="42"/>
      <c r="E112" s="32">
        <f>E113</f>
        <v>965.6</v>
      </c>
      <c r="F112" s="32">
        <f>F113</f>
        <v>927.31</v>
      </c>
      <c r="G112" s="33">
        <f t="shared" si="1"/>
        <v>96.03458989229495</v>
      </c>
    </row>
    <row r="113" spans="1:7" ht="39" customHeight="1">
      <c r="A113" s="28" t="s">
        <v>45</v>
      </c>
      <c r="B113" s="35" t="s">
        <v>78</v>
      </c>
      <c r="C113" s="36">
        <v>121</v>
      </c>
      <c r="D113" s="42"/>
      <c r="E113" s="32">
        <f>E114</f>
        <v>965.6</v>
      </c>
      <c r="F113" s="32">
        <f>F114</f>
        <v>927.31</v>
      </c>
      <c r="G113" s="33">
        <f t="shared" si="1"/>
        <v>96.03458989229495</v>
      </c>
    </row>
    <row r="114" spans="1:7" ht="65.25" customHeight="1">
      <c r="A114" s="28" t="s">
        <v>10</v>
      </c>
      <c r="B114" s="35" t="s">
        <v>78</v>
      </c>
      <c r="C114" s="36">
        <v>121</v>
      </c>
      <c r="D114" s="42" t="s">
        <v>11</v>
      </c>
      <c r="E114" s="32">
        <v>965.6</v>
      </c>
      <c r="F114" s="32">
        <v>927.31</v>
      </c>
      <c r="G114" s="33">
        <f t="shared" si="1"/>
        <v>96.03458989229495</v>
      </c>
    </row>
    <row r="115" spans="1:7" ht="39">
      <c r="A115" s="28" t="s">
        <v>79</v>
      </c>
      <c r="B115" s="35" t="s">
        <v>78</v>
      </c>
      <c r="C115" s="36">
        <v>122</v>
      </c>
      <c r="D115" s="41" t="s">
        <v>11</v>
      </c>
      <c r="E115" s="32">
        <v>2.7</v>
      </c>
      <c r="F115" s="32">
        <v>2.6</v>
      </c>
      <c r="G115" s="33">
        <f t="shared" si="1"/>
        <v>96.29629629629629</v>
      </c>
    </row>
    <row r="116" spans="1:7" ht="38.25" customHeight="1">
      <c r="A116" s="28" t="s">
        <v>1</v>
      </c>
      <c r="B116" s="35" t="s">
        <v>78</v>
      </c>
      <c r="C116" s="30">
        <v>244</v>
      </c>
      <c r="D116" s="41" t="s">
        <v>11</v>
      </c>
      <c r="E116" s="32">
        <v>2105.03</v>
      </c>
      <c r="F116" s="32">
        <v>1938.3</v>
      </c>
      <c r="G116" s="33">
        <f t="shared" si="1"/>
        <v>92.07944779884372</v>
      </c>
    </row>
    <row r="117" spans="1:7" ht="12.75">
      <c r="A117" s="28" t="s">
        <v>74</v>
      </c>
      <c r="B117" s="35" t="s">
        <v>78</v>
      </c>
      <c r="C117" s="30">
        <v>852</v>
      </c>
      <c r="D117" s="31" t="s">
        <v>11</v>
      </c>
      <c r="E117" s="32">
        <v>1.52</v>
      </c>
      <c r="F117" s="32">
        <v>1.46</v>
      </c>
      <c r="G117" s="33">
        <f t="shared" si="1"/>
        <v>96.05263157894737</v>
      </c>
    </row>
    <row r="118" spans="1:7" ht="12.75">
      <c r="A118" s="28" t="s">
        <v>183</v>
      </c>
      <c r="B118" s="35" t="s">
        <v>78</v>
      </c>
      <c r="C118" s="30">
        <v>853</v>
      </c>
      <c r="D118" s="31" t="s">
        <v>11</v>
      </c>
      <c r="E118" s="32">
        <v>371.97</v>
      </c>
      <c r="F118" s="32">
        <v>369.77</v>
      </c>
      <c r="G118" s="33">
        <f t="shared" si="1"/>
        <v>99.40855445331611</v>
      </c>
    </row>
    <row r="119" spans="1:7" ht="12" customHeight="1">
      <c r="A119" s="28" t="s">
        <v>5</v>
      </c>
      <c r="B119" s="35"/>
      <c r="C119" s="30"/>
      <c r="D119" s="67" t="s">
        <v>6</v>
      </c>
      <c r="E119" s="38">
        <f>E120+E126+E127+E128+E129+E130+E131+E132+E134+E136+E138+E140+E142+E144</f>
        <v>2545.02</v>
      </c>
      <c r="F119" s="38">
        <f>F120+F126+F127+F128+F129+F130+F131+F132+F134+F136+F138+F140+F142+F144</f>
        <v>2346.13</v>
      </c>
      <c r="G119" s="39">
        <f t="shared" si="1"/>
        <v>92.1851301757943</v>
      </c>
    </row>
    <row r="120" spans="1:7" ht="75" customHeight="1">
      <c r="A120" s="34" t="s">
        <v>97</v>
      </c>
      <c r="B120" s="35" t="s">
        <v>96</v>
      </c>
      <c r="C120" s="53"/>
      <c r="D120" s="42"/>
      <c r="E120" s="32">
        <f>E121+E123</f>
        <v>513.1</v>
      </c>
      <c r="F120" s="32">
        <f>F121+F123</f>
        <v>513.1</v>
      </c>
      <c r="G120" s="33">
        <f t="shared" si="1"/>
        <v>100</v>
      </c>
    </row>
    <row r="121" spans="1:7" ht="38.25" customHeight="1">
      <c r="A121" s="28" t="s">
        <v>45</v>
      </c>
      <c r="B121" s="29" t="s">
        <v>96</v>
      </c>
      <c r="C121" s="30">
        <v>121</v>
      </c>
      <c r="D121" s="31"/>
      <c r="E121" s="32">
        <f>E122</f>
        <v>512.1</v>
      </c>
      <c r="F121" s="32">
        <f>F122</f>
        <v>512.1</v>
      </c>
      <c r="G121" s="33">
        <f t="shared" si="1"/>
        <v>100</v>
      </c>
    </row>
    <row r="122" spans="1:7" ht="12.75">
      <c r="A122" s="28" t="s">
        <v>5</v>
      </c>
      <c r="B122" s="29" t="s">
        <v>96</v>
      </c>
      <c r="C122" s="30">
        <v>121</v>
      </c>
      <c r="D122" s="31" t="s">
        <v>6</v>
      </c>
      <c r="E122" s="32">
        <v>512.1</v>
      </c>
      <c r="F122" s="32">
        <v>512.1</v>
      </c>
      <c r="G122" s="33">
        <f t="shared" si="1"/>
        <v>100</v>
      </c>
    </row>
    <row r="123" spans="1:7" ht="37.5" customHeight="1">
      <c r="A123" s="28" t="s">
        <v>1</v>
      </c>
      <c r="B123" s="29" t="s">
        <v>96</v>
      </c>
      <c r="C123" s="30">
        <v>244</v>
      </c>
      <c r="D123" s="31"/>
      <c r="E123" s="32">
        <f>E124</f>
        <v>1</v>
      </c>
      <c r="F123" s="32">
        <f>F124</f>
        <v>1</v>
      </c>
      <c r="G123" s="33">
        <f t="shared" si="1"/>
        <v>100</v>
      </c>
    </row>
    <row r="124" spans="1:7" ht="12.75">
      <c r="A124" s="28" t="s">
        <v>5</v>
      </c>
      <c r="B124" s="29" t="s">
        <v>96</v>
      </c>
      <c r="C124" s="30">
        <v>244</v>
      </c>
      <c r="D124" s="31" t="s">
        <v>6</v>
      </c>
      <c r="E124" s="32">
        <v>1</v>
      </c>
      <c r="F124" s="32">
        <v>1</v>
      </c>
      <c r="G124" s="33">
        <f t="shared" si="1"/>
        <v>100</v>
      </c>
    </row>
    <row r="125" spans="1:7" ht="39">
      <c r="A125" s="28" t="s">
        <v>81</v>
      </c>
      <c r="B125" s="29" t="s">
        <v>82</v>
      </c>
      <c r="C125" s="30"/>
      <c r="D125" s="31"/>
      <c r="E125" s="32">
        <f>E126</f>
        <v>154.9</v>
      </c>
      <c r="F125" s="32">
        <f>F126</f>
        <v>154.9</v>
      </c>
      <c r="G125" s="33">
        <f t="shared" si="1"/>
        <v>100</v>
      </c>
    </row>
    <row r="126" spans="1:7" ht="12.75">
      <c r="A126" s="28" t="s">
        <v>186</v>
      </c>
      <c r="B126" s="29" t="s">
        <v>82</v>
      </c>
      <c r="C126" s="30">
        <v>540</v>
      </c>
      <c r="D126" s="31" t="s">
        <v>6</v>
      </c>
      <c r="E126" s="32">
        <v>154.9</v>
      </c>
      <c r="F126" s="32">
        <v>154.9</v>
      </c>
      <c r="G126" s="33">
        <f t="shared" si="1"/>
        <v>100</v>
      </c>
    </row>
    <row r="127" spans="1:7" ht="39">
      <c r="A127" s="28" t="s">
        <v>83</v>
      </c>
      <c r="B127" s="29" t="s">
        <v>84</v>
      </c>
      <c r="C127" s="30">
        <v>540</v>
      </c>
      <c r="D127" s="31" t="s">
        <v>6</v>
      </c>
      <c r="E127" s="32">
        <v>62.3</v>
      </c>
      <c r="F127" s="32">
        <v>62.3</v>
      </c>
      <c r="G127" s="33">
        <f t="shared" si="1"/>
        <v>100</v>
      </c>
    </row>
    <row r="128" spans="1:7" ht="39">
      <c r="A128" s="28" t="s">
        <v>85</v>
      </c>
      <c r="B128" s="29" t="s">
        <v>86</v>
      </c>
      <c r="C128" s="30">
        <v>540</v>
      </c>
      <c r="D128" s="31" t="s">
        <v>6</v>
      </c>
      <c r="E128" s="32">
        <v>30.4</v>
      </c>
      <c r="F128" s="32">
        <v>30.4</v>
      </c>
      <c r="G128" s="33">
        <f t="shared" si="1"/>
        <v>100</v>
      </c>
    </row>
    <row r="129" spans="1:7" ht="51" customHeight="1">
      <c r="A129" s="28" t="s">
        <v>87</v>
      </c>
      <c r="B129" s="29" t="s">
        <v>88</v>
      </c>
      <c r="C129" s="30">
        <v>540</v>
      </c>
      <c r="D129" s="31" t="s">
        <v>6</v>
      </c>
      <c r="E129" s="32">
        <v>33.88</v>
      </c>
      <c r="F129" s="32">
        <v>33.88</v>
      </c>
      <c r="G129" s="33">
        <f t="shared" si="1"/>
        <v>100</v>
      </c>
    </row>
    <row r="130" spans="1:7" ht="52.5">
      <c r="A130" s="28" t="s">
        <v>91</v>
      </c>
      <c r="B130" s="29" t="s">
        <v>89</v>
      </c>
      <c r="C130" s="30">
        <v>540</v>
      </c>
      <c r="D130" s="31" t="s">
        <v>6</v>
      </c>
      <c r="E130" s="32">
        <v>57.34</v>
      </c>
      <c r="F130" s="32">
        <v>57.34</v>
      </c>
      <c r="G130" s="33">
        <f t="shared" si="1"/>
        <v>100</v>
      </c>
    </row>
    <row r="131" spans="1:7" ht="51" customHeight="1">
      <c r="A131" s="28" t="s">
        <v>90</v>
      </c>
      <c r="B131" s="29" t="s">
        <v>92</v>
      </c>
      <c r="C131" s="30">
        <v>540</v>
      </c>
      <c r="D131" s="31" t="s">
        <v>6</v>
      </c>
      <c r="E131" s="32">
        <v>74</v>
      </c>
      <c r="F131" s="32">
        <v>74</v>
      </c>
      <c r="G131" s="33">
        <f t="shared" si="1"/>
        <v>100</v>
      </c>
    </row>
    <row r="132" spans="1:7" ht="36" customHeight="1">
      <c r="A132" s="28" t="s">
        <v>93</v>
      </c>
      <c r="B132" s="29" t="s">
        <v>94</v>
      </c>
      <c r="C132" s="30">
        <v>540</v>
      </c>
      <c r="D132" s="31" t="s">
        <v>6</v>
      </c>
      <c r="E132" s="32">
        <v>101.58</v>
      </c>
      <c r="F132" s="32">
        <v>101.58</v>
      </c>
      <c r="G132" s="33">
        <f t="shared" si="1"/>
        <v>100</v>
      </c>
    </row>
    <row r="133" spans="1:8" ht="51" customHeight="1">
      <c r="A133" s="28" t="s">
        <v>184</v>
      </c>
      <c r="B133" s="35" t="s">
        <v>98</v>
      </c>
      <c r="C133" s="36"/>
      <c r="D133" s="42"/>
      <c r="E133" s="32">
        <f>E134</f>
        <v>150</v>
      </c>
      <c r="F133" s="32">
        <f>F134</f>
        <v>149.55</v>
      </c>
      <c r="G133" s="33">
        <f t="shared" si="1"/>
        <v>99.70000000000002</v>
      </c>
      <c r="H133" s="12"/>
    </row>
    <row r="134" spans="1:8" ht="37.5" customHeight="1">
      <c r="A134" s="28" t="s">
        <v>1</v>
      </c>
      <c r="B134" s="35" t="s">
        <v>98</v>
      </c>
      <c r="C134" s="36">
        <v>244</v>
      </c>
      <c r="D134" s="42" t="s">
        <v>6</v>
      </c>
      <c r="E134" s="32">
        <v>150</v>
      </c>
      <c r="F134" s="32">
        <v>149.55</v>
      </c>
      <c r="G134" s="33">
        <f t="shared" si="1"/>
        <v>99.70000000000002</v>
      </c>
      <c r="H134" s="12"/>
    </row>
    <row r="135" spans="1:7" ht="51" customHeight="1">
      <c r="A135" s="34" t="s">
        <v>99</v>
      </c>
      <c r="B135" s="35" t="s">
        <v>100</v>
      </c>
      <c r="C135" s="36"/>
      <c r="D135" s="42"/>
      <c r="E135" s="32">
        <f>E136</f>
        <v>175</v>
      </c>
      <c r="F135" s="32">
        <f>F136</f>
        <v>171</v>
      </c>
      <c r="G135" s="33">
        <f t="shared" si="1"/>
        <v>97.71428571428571</v>
      </c>
    </row>
    <row r="136" spans="1:7" ht="38.25" customHeight="1">
      <c r="A136" s="28" t="s">
        <v>1</v>
      </c>
      <c r="B136" s="35" t="s">
        <v>100</v>
      </c>
      <c r="C136" s="36">
        <v>244</v>
      </c>
      <c r="D136" s="42" t="s">
        <v>6</v>
      </c>
      <c r="E136" s="32">
        <v>175</v>
      </c>
      <c r="F136" s="32">
        <v>171</v>
      </c>
      <c r="G136" s="33">
        <f t="shared" si="1"/>
        <v>97.71428571428571</v>
      </c>
    </row>
    <row r="137" spans="1:7" ht="77.25" customHeight="1">
      <c r="A137" s="34" t="s">
        <v>101</v>
      </c>
      <c r="B137" s="35" t="s">
        <v>102</v>
      </c>
      <c r="C137" s="36"/>
      <c r="D137" s="42"/>
      <c r="E137" s="32">
        <f>E138</f>
        <v>31.06</v>
      </c>
      <c r="F137" s="32">
        <f>F138</f>
        <v>16.06</v>
      </c>
      <c r="G137" s="33">
        <f t="shared" si="1"/>
        <v>51.70637475853187</v>
      </c>
    </row>
    <row r="138" spans="1:7" ht="40.5" customHeight="1">
      <c r="A138" s="28" t="s">
        <v>1</v>
      </c>
      <c r="B138" s="35" t="s">
        <v>102</v>
      </c>
      <c r="C138" s="36">
        <v>244</v>
      </c>
      <c r="D138" s="42" t="s">
        <v>6</v>
      </c>
      <c r="E138" s="32">
        <v>31.06</v>
      </c>
      <c r="F138" s="32">
        <v>16.06</v>
      </c>
      <c r="G138" s="33">
        <f t="shared" si="1"/>
        <v>51.70637475853187</v>
      </c>
    </row>
    <row r="139" spans="1:7" ht="41.25" customHeight="1">
      <c r="A139" s="34" t="s">
        <v>103</v>
      </c>
      <c r="B139" s="35" t="s">
        <v>104</v>
      </c>
      <c r="C139" s="36"/>
      <c r="D139" s="42"/>
      <c r="E139" s="32">
        <f>E140</f>
        <v>80</v>
      </c>
      <c r="F139" s="32">
        <f>F140</f>
        <v>43.01</v>
      </c>
      <c r="G139" s="33">
        <f aca="true" t="shared" si="2" ref="G139:G156">F139/E139*100</f>
        <v>53.7625</v>
      </c>
    </row>
    <row r="140" spans="1:7" ht="39" customHeight="1">
      <c r="A140" s="28" t="s">
        <v>1</v>
      </c>
      <c r="B140" s="35" t="s">
        <v>104</v>
      </c>
      <c r="C140" s="36">
        <v>244</v>
      </c>
      <c r="D140" s="42" t="s">
        <v>6</v>
      </c>
      <c r="E140" s="32">
        <v>80</v>
      </c>
      <c r="F140" s="32">
        <v>43.01</v>
      </c>
      <c r="G140" s="33">
        <f t="shared" si="2"/>
        <v>53.7625</v>
      </c>
    </row>
    <row r="141" spans="1:7" ht="81" customHeight="1">
      <c r="A141" s="34" t="s">
        <v>185</v>
      </c>
      <c r="B141" s="35" t="s">
        <v>105</v>
      </c>
      <c r="C141" s="36"/>
      <c r="D141" s="42"/>
      <c r="E141" s="32">
        <f>E142</f>
        <v>919.46</v>
      </c>
      <c r="F141" s="32">
        <f>F142</f>
        <v>777.01</v>
      </c>
      <c r="G141" s="33">
        <f t="shared" si="2"/>
        <v>84.5072107541383</v>
      </c>
    </row>
    <row r="142" spans="1:7" ht="39.75" customHeight="1">
      <c r="A142" s="28" t="s">
        <v>1</v>
      </c>
      <c r="B142" s="35" t="s">
        <v>105</v>
      </c>
      <c r="C142" s="36">
        <v>244</v>
      </c>
      <c r="D142" s="42" t="s">
        <v>6</v>
      </c>
      <c r="E142" s="32">
        <v>919.46</v>
      </c>
      <c r="F142" s="32">
        <v>777.01</v>
      </c>
      <c r="G142" s="33">
        <f t="shared" si="2"/>
        <v>84.5072107541383</v>
      </c>
    </row>
    <row r="143" spans="1:7" ht="53.25" customHeight="1">
      <c r="A143" s="34" t="s">
        <v>106</v>
      </c>
      <c r="B143" s="35" t="s">
        <v>107</v>
      </c>
      <c r="C143" s="36"/>
      <c r="D143" s="42"/>
      <c r="E143" s="32">
        <f>E144</f>
        <v>162</v>
      </c>
      <c r="F143" s="32">
        <f>F144</f>
        <v>162</v>
      </c>
      <c r="G143" s="33">
        <f t="shared" si="2"/>
        <v>100</v>
      </c>
    </row>
    <row r="144" spans="1:7" ht="39" customHeight="1">
      <c r="A144" s="28" t="s">
        <v>1</v>
      </c>
      <c r="B144" s="35" t="s">
        <v>107</v>
      </c>
      <c r="C144" s="36">
        <v>244</v>
      </c>
      <c r="D144" s="42" t="s">
        <v>6</v>
      </c>
      <c r="E144" s="32">
        <v>162</v>
      </c>
      <c r="F144" s="32">
        <v>162</v>
      </c>
      <c r="G144" s="33">
        <f t="shared" si="2"/>
        <v>100</v>
      </c>
    </row>
    <row r="145" spans="1:7" ht="39" customHeight="1">
      <c r="A145" s="34" t="s">
        <v>187</v>
      </c>
      <c r="B145" s="35" t="s">
        <v>95</v>
      </c>
      <c r="C145" s="36"/>
      <c r="D145" s="42"/>
      <c r="E145" s="32">
        <f>E146</f>
        <v>83.94</v>
      </c>
      <c r="F145" s="32">
        <f>F146</f>
        <v>0</v>
      </c>
      <c r="G145" s="33">
        <f t="shared" si="2"/>
        <v>0</v>
      </c>
    </row>
    <row r="146" spans="1:7" ht="14.25" customHeight="1">
      <c r="A146" s="34" t="s">
        <v>66</v>
      </c>
      <c r="B146" s="35" t="s">
        <v>95</v>
      </c>
      <c r="C146" s="36">
        <v>870</v>
      </c>
      <c r="D146" s="42"/>
      <c r="E146" s="32">
        <f>E147</f>
        <v>83.94</v>
      </c>
      <c r="F146" s="32">
        <f>F147</f>
        <v>0</v>
      </c>
      <c r="G146" s="33">
        <f t="shared" si="2"/>
        <v>0</v>
      </c>
    </row>
    <row r="147" spans="1:7" ht="14.25" customHeight="1">
      <c r="A147" s="34" t="s">
        <v>67</v>
      </c>
      <c r="B147" s="35" t="s">
        <v>95</v>
      </c>
      <c r="C147" s="36">
        <v>870</v>
      </c>
      <c r="D147" s="37" t="s">
        <v>40</v>
      </c>
      <c r="E147" s="38">
        <v>83.94</v>
      </c>
      <c r="F147" s="38">
        <v>0</v>
      </c>
      <c r="G147" s="39">
        <f t="shared" si="2"/>
        <v>0</v>
      </c>
    </row>
    <row r="148" spans="1:7" ht="52.5">
      <c r="A148" s="52" t="s">
        <v>110</v>
      </c>
      <c r="B148" s="35" t="s">
        <v>111</v>
      </c>
      <c r="C148" s="36"/>
      <c r="D148" s="42"/>
      <c r="E148" s="32">
        <f>E149</f>
        <v>297.53</v>
      </c>
      <c r="F148" s="32">
        <f>F149</f>
        <v>297.53</v>
      </c>
      <c r="G148" s="33">
        <f t="shared" si="2"/>
        <v>100</v>
      </c>
    </row>
    <row r="149" spans="1:7" ht="40.5" customHeight="1">
      <c r="A149" s="28" t="s">
        <v>45</v>
      </c>
      <c r="B149" s="35" t="s">
        <v>111</v>
      </c>
      <c r="C149" s="36">
        <v>121</v>
      </c>
      <c r="D149" s="42"/>
      <c r="E149" s="32">
        <f>E150</f>
        <v>297.53</v>
      </c>
      <c r="F149" s="32">
        <f>F150</f>
        <v>297.53</v>
      </c>
      <c r="G149" s="33">
        <f t="shared" si="2"/>
        <v>100</v>
      </c>
    </row>
    <row r="150" spans="1:7" ht="25.5" customHeight="1">
      <c r="A150" s="68" t="s">
        <v>41</v>
      </c>
      <c r="B150" s="35" t="s">
        <v>111</v>
      </c>
      <c r="C150" s="36">
        <v>121</v>
      </c>
      <c r="D150" s="37" t="s">
        <v>42</v>
      </c>
      <c r="E150" s="38">
        <v>297.53</v>
      </c>
      <c r="F150" s="38">
        <v>297.53</v>
      </c>
      <c r="G150" s="39">
        <f t="shared" si="2"/>
        <v>100</v>
      </c>
    </row>
    <row r="151" spans="1:7" ht="39">
      <c r="A151" s="7" t="s">
        <v>132</v>
      </c>
      <c r="B151" s="29" t="s">
        <v>133</v>
      </c>
      <c r="C151" s="30"/>
      <c r="D151" s="41"/>
      <c r="E151" s="32">
        <f>E152</f>
        <v>328.23</v>
      </c>
      <c r="F151" s="32">
        <f>F152</f>
        <v>328.23</v>
      </c>
      <c r="G151" s="33">
        <f t="shared" si="2"/>
        <v>100</v>
      </c>
    </row>
    <row r="152" spans="1:7" ht="39.75" customHeight="1">
      <c r="A152" s="4" t="s">
        <v>188</v>
      </c>
      <c r="B152" s="29" t="s">
        <v>133</v>
      </c>
      <c r="C152" s="30">
        <v>321</v>
      </c>
      <c r="D152" s="69"/>
      <c r="E152" s="32">
        <f>E153</f>
        <v>328.23</v>
      </c>
      <c r="F152" s="32">
        <f>F153</f>
        <v>328.23</v>
      </c>
      <c r="G152" s="33">
        <f t="shared" si="2"/>
        <v>100</v>
      </c>
    </row>
    <row r="153" spans="1:7" ht="12.75">
      <c r="A153" s="13" t="s">
        <v>19</v>
      </c>
      <c r="B153" s="35" t="s">
        <v>133</v>
      </c>
      <c r="C153" s="36">
        <v>321</v>
      </c>
      <c r="D153" s="70" t="s">
        <v>20</v>
      </c>
      <c r="E153" s="38">
        <v>328.23</v>
      </c>
      <c r="F153" s="38">
        <v>328.23</v>
      </c>
      <c r="G153" s="39">
        <f t="shared" si="2"/>
        <v>100</v>
      </c>
    </row>
    <row r="154" spans="1:7" ht="39">
      <c r="A154" s="68" t="s">
        <v>189</v>
      </c>
      <c r="B154" s="35" t="s">
        <v>168</v>
      </c>
      <c r="C154" s="36"/>
      <c r="D154" s="42"/>
      <c r="E154" s="32">
        <f>E155</f>
        <v>508</v>
      </c>
      <c r="F154" s="32">
        <f>F155</f>
        <v>490.65</v>
      </c>
      <c r="G154" s="33">
        <f t="shared" si="2"/>
        <v>96.58464566929133</v>
      </c>
    </row>
    <row r="155" spans="1:7" ht="39" customHeight="1">
      <c r="A155" s="34" t="s">
        <v>1</v>
      </c>
      <c r="B155" s="35" t="s">
        <v>168</v>
      </c>
      <c r="C155" s="36">
        <v>244</v>
      </c>
      <c r="D155" s="42"/>
      <c r="E155" s="32">
        <f>E156</f>
        <v>508</v>
      </c>
      <c r="F155" s="32">
        <f>F156</f>
        <v>490.65</v>
      </c>
      <c r="G155" s="33">
        <f t="shared" si="2"/>
        <v>96.58464566929133</v>
      </c>
    </row>
    <row r="156" spans="1:7" ht="26.25">
      <c r="A156" s="68" t="s">
        <v>36</v>
      </c>
      <c r="B156" s="35" t="s">
        <v>168</v>
      </c>
      <c r="C156" s="36">
        <v>244</v>
      </c>
      <c r="D156" s="37" t="s">
        <v>37</v>
      </c>
      <c r="E156" s="38">
        <v>508</v>
      </c>
      <c r="F156" s="38">
        <v>490.65</v>
      </c>
      <c r="G156" s="39">
        <f t="shared" si="2"/>
        <v>96.58464566929133</v>
      </c>
    </row>
  </sheetData>
  <sheetProtection/>
  <autoFilter ref="A8:E8"/>
  <mergeCells count="3">
    <mergeCell ref="A6:E6"/>
    <mergeCell ref="B1:F5"/>
    <mergeCell ref="A7:F7"/>
  </mergeCells>
  <printOptions/>
  <pageMargins left="0.7874015748031497" right="0.3937007874015748" top="0.5905511811023623" bottom="0.5905511811023623" header="0" footer="0"/>
  <pageSetup fitToHeight="0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2016-02-20T06:13:12Z</cp:lastPrinted>
  <dcterms:created xsi:type="dcterms:W3CDTF">2002-03-11T10:22:12Z</dcterms:created>
  <dcterms:modified xsi:type="dcterms:W3CDTF">2016-02-29T06:09:53Z</dcterms:modified>
  <cp:category/>
  <cp:version/>
  <cp:contentType/>
  <cp:contentStatus/>
</cp:coreProperties>
</file>