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'2014'!$A$9:$H$9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<sst xmlns="http://schemas.openxmlformats.org/spreadsheetml/2006/main" count="584" uniqueCount="230">
  <si>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</si>
  <si>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</si>
  <si>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</si>
  <si>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</si>
  <si>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</si>
  <si>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</si>
  <si>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</si>
  <si>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</si>
  <si>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</si>
  <si>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</si>
  <si>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</si>
  <si>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</si>
  <si>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</si>
  <si>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</si>
  <si>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</si>
  <si>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</si>
  <si>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</si>
  <si>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</si>
  <si>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</si>
  <si>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</si>
  <si>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</si>
  <si>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</si>
  <si>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</si>
  <si>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</si>
  <si>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</si>
  <si>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</si>
  <si>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</si>
  <si>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</si>
  <si>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</si>
  <si>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</si>
  <si>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</si>
  <si>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</si>
  <si>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</si>
  <si>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</si>
  <si>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</si>
  <si>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</si>
  <si>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</si>
  <si>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</si>
  <si>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</si>
  <si>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</si>
  <si>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</si>
  <si>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</si>
  <si>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</si>
  <si>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</si>
  <si>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</si>
  <si>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</si>
  <si>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</si>
  <si>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</si>
  <si>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</si>
  <si>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</si>
  <si>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</si>
  <si>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</si>
  <si>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</si>
  <si>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</si>
  <si>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</si>
  <si>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</si>
  <si>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</si>
  <si>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</si>
  <si>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</si>
  <si>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</si>
  <si>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</si>
  <si>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</si>
  <si>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</si>
  <si>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</si>
  <si>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</si>
  <si>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</si>
  <si>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</si>
  <si>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</si>
  <si>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</si>
  <si>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</si>
  <si>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</si>
  <si>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</si>
  <si>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</si>
  <si>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</si>
  <si>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</si>
  <si>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</si>
  <si>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</si>
  <si>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</si>
  <si>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</si>
  <si>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</si>
  <si>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</si>
  <si>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</si>
  <si>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</si>
  <si>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</si>
  <si>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</si>
  <si>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</si>
  <si>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</si>
  <si>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</si>
  <si>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</si>
  <si>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</si>
  <si>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</si>
  <si>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</si>
  <si>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</si>
  <si>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</si>
  <si>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</si>
  <si>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62 9 00 51180</t>
  </si>
  <si>
    <t>62 9 00 15280</t>
  </si>
  <si>
    <t>62 9 00 17000</t>
  </si>
  <si>
    <t>71 3 10 70140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</si>
  <si>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</si>
  <si>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</si>
  <si>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</si>
  <si>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</si>
  <si>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</si>
  <si>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</si>
  <si>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на 2018 год.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</si>
  <si>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</si>
  <si>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</si>
  <si>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</si>
  <si>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</si>
  <si>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</si>
  <si>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</si>
  <si>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</si>
  <si>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</si>
  <si>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</si>
  <si>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</si>
  <si>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</si>
  <si>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</si>
  <si>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</si>
  <si>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</si>
  <si>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</si>
  <si>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</si>
  <si>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</si>
  <si>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</si>
  <si>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</si>
  <si>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</si>
  <si>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</si>
  <si>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</si>
  <si>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</si>
  <si>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</si>
  <si>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</si>
  <si>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</si>
  <si>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</si>
  <si>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</si>
  <si>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</si>
  <si>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</si>
  <si>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</si>
  <si>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</si>
  <si>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</si>
  <si>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</si>
  <si>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</si>
  <si>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</si>
  <si>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</si>
  <si>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</si>
  <si>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</si>
  <si>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</si>
  <si>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</si>
  <si>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</si>
  <si>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</si>
  <si>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</si>
  <si>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</si>
  <si>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</si>
  <si>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</si>
  <si>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</si>
  <si>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</si>
  <si>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</si>
  <si>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</si>
  <si>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</si>
  <si>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</si>
  <si>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</si>
  <si>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</si>
  <si>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</si>
  <si>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</si>
  <si>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</si>
  <si>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</si>
  <si>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</si>
  <si>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</si>
  <si>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</si>
  <si>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</si>
  <si>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</si>
  <si>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</si>
  <si>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</si>
  <si>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</si>
  <si>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</si>
  <si>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</si>
  <si>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</si>
  <si>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</si>
  <si>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</si>
  <si>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</si>
  <si>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</si>
  <si>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</si>
  <si>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Молодежная политика</t>
  </si>
  <si>
    <t>71 3 10 15611</t>
  </si>
  <si>
    <t>Мероприятия по реализации областного закона от 14.12.2012 №95-оз"О содействии развитию на части территории муниципальных образований Ленинградской области иных форм местного самоуправления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</si>
  <si>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</si>
  <si>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</si>
  <si>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L0200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</si>
  <si>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</si>
  <si>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</si>
  <si>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</si>
  <si>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</si>
  <si>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</si>
  <si>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</si>
  <si>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</si>
  <si>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</si>
  <si>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</si>
  <si>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</si>
  <si>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Премии и гранты</t>
  </si>
  <si>
    <r>
      <t>Бюджет     на  2018</t>
    </r>
    <r>
      <rPr>
        <b/>
        <sz val="9"/>
        <rFont val="Times New Roman"/>
        <family val="1"/>
      </rPr>
      <t xml:space="preserve"> год</t>
    </r>
    <r>
      <rPr>
        <sz val="9"/>
        <rFont val="Times New Roman"/>
        <family val="1"/>
      </rPr>
      <t xml:space="preserve">  тыс.руб.</t>
    </r>
  </si>
  <si>
    <t>%  исполнения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</si>
  <si>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</si>
  <si>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71 3 10 70880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</si>
  <si>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</si>
  <si>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S0140</t>
  </si>
  <si>
    <t>Социальное обеспечение населения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</si>
  <si>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</si>
  <si>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71 3 10 70740</t>
  </si>
  <si>
    <t>540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</si>
  <si>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</si>
  <si>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</si>
  <si>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</si>
  <si>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71 3 10 74310</t>
  </si>
  <si>
    <t>71 3 10 S4310</t>
  </si>
  <si>
    <t>242</t>
  </si>
  <si>
    <t>853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</si>
  <si>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</si>
  <si>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</si>
  <si>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</si>
  <si>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обеспечению деятельности подведомственных учреждений культуры 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</si>
  <si>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S0361</t>
  </si>
  <si>
    <t>Мероприятия по обеспечению деятельности муниципальных библиотек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</si>
  <si>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S0362</t>
  </si>
  <si>
    <t xml:space="preserve">            Приложение 4</t>
  </si>
  <si>
    <t>Мероприятия по реализации областного закона от 15.01.2018 № 3-оз "О содействии участию населения в осуществлении местного самоуправления и иных формах на территории административных центров муниципальных образований ЛО"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</si>
  <si>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S4660</t>
  </si>
  <si>
    <t>71 3 10 74660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</si>
  <si>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ЛО"</t>
  </si>
  <si>
    <t>71 9 10 L5550</t>
  </si>
  <si>
    <r>
      <t xml:space="preserve">Исполнение за 1 полугодие 2018 года </t>
    </r>
    <r>
      <rPr>
        <sz val="9"/>
        <rFont val="Times New Roman"/>
        <family val="1"/>
      </rPr>
      <t>тыс.руб.</t>
    </r>
  </si>
  <si>
    <t>к Решению Совета депутатов                                         Новосветского   сельского поселения                                   от 17. 08. 2018   № 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</si>
</sst>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distributed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2" xfId="0" applyNumberFormat="1" applyFont="1" applyFill="1" applyBorder="1" applyAlignment="1">
      <alignment horizontal="left" vertical="distributed" wrapText="1"/>
    </xf>
    <xf numFmtId="0" fontId="7" fillId="0" borderId="12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2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 wrapText="1"/>
    </xf>
    <xf numFmtId="165" fontId="16" fillId="0" borderId="10" xfId="0" applyNumberFormat="1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7" fillId="33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7" fillId="0" borderId="10" xfId="0" applyNumberFormat="1" applyFont="1" applyFill="1" applyBorder="1" applyAlignment="1">
      <alignment horizontal="right" wrapText="1"/>
    </xf>
    <xf numFmtId="171" fontId="7" fillId="34" borderId="10" xfId="0" applyNumberFormat="1" applyFont="1" applyFill="1" applyBorder="1" applyAlignment="1">
      <alignment horizontal="right" wrapText="1"/>
    </xf>
    <xf numFmtId="171" fontId="10" fillId="34" borderId="10" xfId="0" applyNumberFormat="1" applyFont="1" applyFill="1" applyBorder="1" applyAlignment="1">
      <alignment horizontal="right" wrapText="1"/>
    </xf>
    <xf numFmtId="171" fontId="7" fillId="0" borderId="10" xfId="0" applyNumberFormat="1" applyFont="1" applyFill="1" applyBorder="1" applyAlignment="1">
      <alignment horizontal="right"/>
    </xf>
    <xf numFmtId="171" fontId="7" fillId="0" borderId="12" xfId="0" applyNumberFormat="1" applyFont="1" applyFill="1" applyBorder="1" applyAlignment="1">
      <alignment horizontal="right" wrapText="1"/>
    </xf>
    <xf numFmtId="171" fontId="7" fillId="34" borderId="12" xfId="0" applyNumberFormat="1" applyFont="1" applyFill="1" applyBorder="1" applyAlignment="1">
      <alignment horizontal="right" wrapText="1"/>
    </xf>
    <xf numFmtId="171" fontId="1" fillId="0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 wrapText="1"/>
    </xf>
    <xf numFmtId="171" fontId="7" fillId="33" borderId="10" xfId="0" applyNumberFormat="1" applyFont="1" applyFill="1" applyBorder="1" applyAlignment="1">
      <alignment horizontal="right" wrapText="1"/>
    </xf>
    <xf numFmtId="49" fontId="1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10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59.28125" style="4" customWidth="1"/>
    <col min="2" max="2" width="13.00390625" style="5" customWidth="1"/>
    <col min="3" max="4" width="7.28125" style="5" customWidth="1"/>
    <col min="5" max="5" width="5.7109375" style="5" customWidth="1"/>
    <col min="6" max="6" width="9.7109375" style="6" customWidth="1"/>
    <col min="7" max="7" width="11.8515625" style="6" customWidth="1"/>
    <col min="8" max="8" width="8.28125" style="0" customWidth="1"/>
  </cols>
  <sheetData>
    <row r="1" spans="1:10" ht="15" customHeight="1">
      <c r="A1" s="1"/>
      <c r="B1" s="2"/>
      <c r="C1" s="13" t="s">
        <v>15</v>
      </c>
      <c r="D1" s="13"/>
      <c r="E1" s="13" t="s">
        <v>222</v>
      </c>
      <c r="F1" s="13"/>
      <c r="G1" s="87"/>
      <c r="H1" s="13"/>
      <c r="I1" s="13"/>
      <c r="J1" s="13"/>
    </row>
    <row r="2" spans="1:10" ht="53.25" customHeight="1">
      <c r="A2" s="14"/>
      <c r="B2" s="14"/>
      <c r="C2" s="111" t="s">
        <v>229</v>
      </c>
      <c r="D2" s="112"/>
      <c r="E2" s="112"/>
      <c r="F2" s="112"/>
      <c r="G2" s="112"/>
      <c r="H2" s="14"/>
      <c r="I2" s="14"/>
      <c r="J2" s="14"/>
    </row>
    <row r="3" spans="1:10" ht="0.7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7" ht="0" customHeight="1" hidden="1">
      <c r="A4" s="1"/>
      <c r="B4" s="2"/>
      <c r="C4" s="2"/>
      <c r="D4" s="2"/>
      <c r="E4" s="2"/>
      <c r="F4" s="3"/>
      <c r="G4" s="3"/>
    </row>
    <row r="5" spans="1:7" ht="66" customHeight="1">
      <c r="A5" s="108" t="s">
        <v>104</v>
      </c>
      <c r="B5" s="109"/>
      <c r="C5" s="109"/>
      <c r="D5" s="109"/>
      <c r="E5" s="109"/>
      <c r="F5" s="109"/>
      <c r="G5" s="85"/>
    </row>
    <row r="6" spans="1:7" ht="16.5" customHeight="1">
      <c r="A6" s="110" t="s">
        <v>105</v>
      </c>
      <c r="B6" s="110"/>
      <c r="C6" s="110"/>
      <c r="D6" s="110"/>
      <c r="E6" s="110"/>
      <c r="F6" s="110"/>
      <c r="G6" s="86"/>
    </row>
    <row r="7" ht="3" customHeight="1" hidden="1"/>
    <row r="8" spans="1:8" ht="58.5" customHeight="1">
      <c r="A8" s="32" t="s">
        <v>4</v>
      </c>
      <c r="B8" s="33" t="s">
        <v>161</v>
      </c>
      <c r="C8" s="33" t="s">
        <v>162</v>
      </c>
      <c r="D8" s="33" t="s">
        <v>163</v>
      </c>
      <c r="E8" s="32" t="s">
        <v>164</v>
      </c>
      <c r="F8" s="88" t="s">
        <v>198</v>
      </c>
      <c r="G8" s="32" t="s">
        <v>228</v>
      </c>
      <c r="H8" s="89" t="s">
        <v>199</v>
      </c>
    </row>
    <row r="9" spans="1:8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  <c r="G9" s="8"/>
      <c r="H9" s="9" t="s">
        <v>9</v>
      </c>
    </row>
    <row r="10" spans="1:8" ht="15">
      <c r="A10" s="19" t="s">
        <v>32</v>
      </c>
      <c r="B10" s="10"/>
      <c r="C10" s="10"/>
      <c r="D10" s="10"/>
      <c r="E10" s="10"/>
      <c r="F10" s="74">
        <f>F11+F111</f>
        <v>87327.60999999999</v>
      </c>
      <c r="G10" s="90">
        <f>G11+G111</f>
        <v>27465.7</v>
      </c>
      <c r="H10" s="74">
        <f>G10/F10*100</f>
        <v>31.45133595205457</v>
      </c>
    </row>
    <row r="11" spans="1:8" ht="80.25" customHeight="1">
      <c r="A11" s="34" t="s">
        <v>165</v>
      </c>
      <c r="B11" s="63" t="s">
        <v>47</v>
      </c>
      <c r="C11" s="69" t="s">
        <v>0</v>
      </c>
      <c r="D11" s="69"/>
      <c r="E11" s="69" t="s">
        <v>0</v>
      </c>
      <c r="F11" s="75">
        <f>F12+F23+F30+F80+F96+F107+F68</f>
        <v>71255.60999999999</v>
      </c>
      <c r="G11" s="75">
        <f>G12+G23+G30+G80+G96+G107+G68</f>
        <v>20758.8</v>
      </c>
      <c r="H11" s="74">
        <f aca="true" t="shared" si="0" ref="H11:H84">G11/F11*100</f>
        <v>29.132864065018886</v>
      </c>
    </row>
    <row r="12" spans="1:8" ht="45.75" customHeight="1">
      <c r="A12" s="34" t="s">
        <v>25</v>
      </c>
      <c r="B12" s="63" t="s">
        <v>48</v>
      </c>
      <c r="C12" s="70" t="s">
        <v>0</v>
      </c>
      <c r="D12" s="70"/>
      <c r="E12" s="70" t="s">
        <v>0</v>
      </c>
      <c r="F12" s="76">
        <f>F13+F16</f>
        <v>1165</v>
      </c>
      <c r="G12" s="76">
        <f>G13+G16</f>
        <v>316.4</v>
      </c>
      <c r="H12" s="74">
        <f t="shared" si="0"/>
        <v>27.1587982832618</v>
      </c>
    </row>
    <row r="13" spans="1:8" ht="15" customHeight="1">
      <c r="A13" s="20" t="s">
        <v>30</v>
      </c>
      <c r="B13" s="64"/>
      <c r="C13" s="71"/>
      <c r="D13" s="38" t="s">
        <v>168</v>
      </c>
      <c r="E13" s="38" t="s">
        <v>167</v>
      </c>
      <c r="F13" s="77">
        <f>F14</f>
        <v>665</v>
      </c>
      <c r="G13" s="93">
        <f>G14</f>
        <v>316.4</v>
      </c>
      <c r="H13" s="74">
        <f t="shared" si="0"/>
        <v>47.57894736842105</v>
      </c>
    </row>
    <row r="14" spans="1:8" ht="67.5" customHeight="1">
      <c r="A14" s="21" t="s">
        <v>107</v>
      </c>
      <c r="B14" s="65" t="s">
        <v>49</v>
      </c>
      <c r="C14" s="72"/>
      <c r="D14" s="39"/>
      <c r="E14" s="39"/>
      <c r="F14" s="78">
        <f>F15</f>
        <v>665</v>
      </c>
      <c r="G14" s="94">
        <f>G15</f>
        <v>316.4</v>
      </c>
      <c r="H14" s="107">
        <f t="shared" si="0"/>
        <v>47.57894736842105</v>
      </c>
    </row>
    <row r="15" spans="1:9" ht="28.5" customHeight="1">
      <c r="A15" s="22" t="s">
        <v>50</v>
      </c>
      <c r="B15" s="65" t="s">
        <v>49</v>
      </c>
      <c r="C15" s="71">
        <v>242</v>
      </c>
      <c r="D15" s="37" t="s">
        <v>168</v>
      </c>
      <c r="E15" s="37" t="s">
        <v>167</v>
      </c>
      <c r="F15" s="79">
        <v>665</v>
      </c>
      <c r="G15" s="95">
        <v>316.4</v>
      </c>
      <c r="H15" s="107">
        <f t="shared" si="0"/>
        <v>47.57894736842105</v>
      </c>
      <c r="I15" s="16"/>
    </row>
    <row r="16" spans="1:8" ht="24.75" customHeight="1">
      <c r="A16" s="21" t="s">
        <v>12</v>
      </c>
      <c r="B16" s="65"/>
      <c r="C16" s="72"/>
      <c r="D16" s="40" t="s">
        <v>168</v>
      </c>
      <c r="E16" s="40" t="s">
        <v>169</v>
      </c>
      <c r="F16" s="75">
        <f>F18+F20+F22</f>
        <v>500</v>
      </c>
      <c r="G16" s="91">
        <f>G18+G20+G22</f>
        <v>0</v>
      </c>
      <c r="H16" s="74">
        <f t="shared" si="0"/>
        <v>0</v>
      </c>
    </row>
    <row r="17" spans="1:8" ht="58.5" customHeight="1">
      <c r="A17" s="23" t="s">
        <v>106</v>
      </c>
      <c r="B17" s="64" t="s">
        <v>108</v>
      </c>
      <c r="C17" s="71"/>
      <c r="D17" s="37"/>
      <c r="E17" s="37"/>
      <c r="F17" s="79">
        <f>F18</f>
        <v>400</v>
      </c>
      <c r="G17" s="95">
        <f>G18</f>
        <v>0</v>
      </c>
      <c r="H17" s="107">
        <f t="shared" si="0"/>
        <v>0</v>
      </c>
    </row>
    <row r="18" spans="1:8" ht="26.25" customHeight="1">
      <c r="A18" s="22" t="s">
        <v>1</v>
      </c>
      <c r="B18" s="64" t="s">
        <v>108</v>
      </c>
      <c r="C18" s="71">
        <v>244</v>
      </c>
      <c r="D18" s="37" t="s">
        <v>168</v>
      </c>
      <c r="E18" s="37" t="s">
        <v>169</v>
      </c>
      <c r="F18" s="79">
        <v>400</v>
      </c>
      <c r="G18" s="95">
        <v>0</v>
      </c>
      <c r="H18" s="107">
        <f t="shared" si="0"/>
        <v>0</v>
      </c>
    </row>
    <row r="19" spans="1:8" ht="43.5" customHeight="1">
      <c r="A19" s="21" t="s">
        <v>109</v>
      </c>
      <c r="B19" s="64" t="s">
        <v>51</v>
      </c>
      <c r="C19" s="71"/>
      <c r="D19" s="37"/>
      <c r="E19" s="37"/>
      <c r="F19" s="79">
        <f>F20</f>
        <v>50</v>
      </c>
      <c r="G19" s="95">
        <f>G20</f>
        <v>0</v>
      </c>
      <c r="H19" s="107">
        <f t="shared" si="0"/>
        <v>0</v>
      </c>
    </row>
    <row r="20" spans="1:8" s="11" customFormat="1" ht="30.75" customHeight="1">
      <c r="A20" s="22" t="s">
        <v>1</v>
      </c>
      <c r="B20" s="64" t="s">
        <v>51</v>
      </c>
      <c r="C20" s="71">
        <v>244</v>
      </c>
      <c r="D20" s="37" t="s">
        <v>168</v>
      </c>
      <c r="E20" s="37" t="s">
        <v>169</v>
      </c>
      <c r="F20" s="79">
        <v>50</v>
      </c>
      <c r="G20" s="95">
        <v>0</v>
      </c>
      <c r="H20" s="107">
        <f t="shared" si="0"/>
        <v>0</v>
      </c>
    </row>
    <row r="21" spans="1:8" ht="43.5" customHeight="1">
      <c r="A21" s="21" t="s">
        <v>110</v>
      </c>
      <c r="B21" s="64" t="s">
        <v>52</v>
      </c>
      <c r="C21" s="71"/>
      <c r="D21" s="37"/>
      <c r="E21" s="37"/>
      <c r="F21" s="79">
        <f>F22</f>
        <v>50</v>
      </c>
      <c r="G21" s="95">
        <f>G22</f>
        <v>0</v>
      </c>
      <c r="H21" s="107">
        <f t="shared" si="0"/>
        <v>0</v>
      </c>
    </row>
    <row r="22" spans="1:8" ht="30" customHeight="1">
      <c r="A22" s="22" t="s">
        <v>1</v>
      </c>
      <c r="B22" s="64" t="s">
        <v>52</v>
      </c>
      <c r="C22" s="71">
        <v>244</v>
      </c>
      <c r="D22" s="37" t="s">
        <v>168</v>
      </c>
      <c r="E22" s="37" t="s">
        <v>169</v>
      </c>
      <c r="F22" s="79">
        <v>50</v>
      </c>
      <c r="G22" s="95">
        <v>0</v>
      </c>
      <c r="H22" s="107">
        <f t="shared" si="0"/>
        <v>0</v>
      </c>
    </row>
    <row r="23" spans="1:8" ht="33" customHeight="1">
      <c r="A23" s="35" t="s">
        <v>26</v>
      </c>
      <c r="B23" s="63" t="s">
        <v>55</v>
      </c>
      <c r="C23" s="73"/>
      <c r="D23" s="41"/>
      <c r="E23" s="41"/>
      <c r="F23" s="76">
        <f>F24+F27</f>
        <v>1430</v>
      </c>
      <c r="G23" s="92">
        <f>G24+G27</f>
        <v>530.2</v>
      </c>
      <c r="H23" s="74">
        <f t="shared" si="0"/>
        <v>37.07692307692308</v>
      </c>
    </row>
    <row r="24" spans="1:8" ht="39.75" customHeight="1">
      <c r="A24" s="21" t="s">
        <v>34</v>
      </c>
      <c r="B24" s="64"/>
      <c r="C24" s="72"/>
      <c r="D24" s="40" t="s">
        <v>170</v>
      </c>
      <c r="E24" s="42" t="s">
        <v>171</v>
      </c>
      <c r="F24" s="75">
        <f>F26</f>
        <v>470</v>
      </c>
      <c r="G24" s="91">
        <f>G26</f>
        <v>108.5</v>
      </c>
      <c r="H24" s="74">
        <f t="shared" si="0"/>
        <v>23.085106382978722</v>
      </c>
    </row>
    <row r="25" spans="1:8" ht="45" customHeight="1">
      <c r="A25" s="21" t="s">
        <v>111</v>
      </c>
      <c r="B25" s="64" t="s">
        <v>53</v>
      </c>
      <c r="C25" s="72"/>
      <c r="D25" s="39"/>
      <c r="E25" s="43"/>
      <c r="F25" s="78">
        <f>F26</f>
        <v>470</v>
      </c>
      <c r="G25" s="94">
        <f>G26</f>
        <v>108.5</v>
      </c>
      <c r="H25" s="107">
        <f t="shared" si="0"/>
        <v>23.085106382978722</v>
      </c>
    </row>
    <row r="26" spans="1:8" ht="28.5" customHeight="1">
      <c r="A26" s="22" t="s">
        <v>1</v>
      </c>
      <c r="B26" s="64" t="s">
        <v>53</v>
      </c>
      <c r="C26" s="72">
        <v>244</v>
      </c>
      <c r="D26" s="39" t="s">
        <v>170</v>
      </c>
      <c r="E26" s="44" t="s">
        <v>171</v>
      </c>
      <c r="F26" s="78">
        <v>470</v>
      </c>
      <c r="G26" s="96">
        <v>108.5</v>
      </c>
      <c r="H26" s="107">
        <f t="shared" si="0"/>
        <v>23.085106382978722</v>
      </c>
    </row>
    <row r="27" spans="1:8" ht="21" customHeight="1">
      <c r="A27" s="21" t="s">
        <v>35</v>
      </c>
      <c r="B27" s="65"/>
      <c r="C27" s="72"/>
      <c r="D27" s="40" t="s">
        <v>170</v>
      </c>
      <c r="E27" s="42" t="s">
        <v>167</v>
      </c>
      <c r="F27" s="75">
        <f>F28</f>
        <v>960</v>
      </c>
      <c r="G27" s="91">
        <f>G28</f>
        <v>421.7</v>
      </c>
      <c r="H27" s="74">
        <f t="shared" si="0"/>
        <v>43.927083333333336</v>
      </c>
    </row>
    <row r="28" spans="1:8" ht="54" customHeight="1">
      <c r="A28" s="21" t="s">
        <v>112</v>
      </c>
      <c r="B28" s="65" t="s">
        <v>54</v>
      </c>
      <c r="C28" s="72"/>
      <c r="D28" s="39"/>
      <c r="E28" s="43"/>
      <c r="F28" s="78">
        <f>F29</f>
        <v>960</v>
      </c>
      <c r="G28" s="94">
        <f>G29</f>
        <v>421.7</v>
      </c>
      <c r="H28" s="107">
        <f t="shared" si="0"/>
        <v>43.927083333333336</v>
      </c>
    </row>
    <row r="29" spans="1:8" ht="30.75" customHeight="1">
      <c r="A29" s="22" t="s">
        <v>1</v>
      </c>
      <c r="B29" s="65" t="s">
        <v>54</v>
      </c>
      <c r="C29" s="72">
        <v>244</v>
      </c>
      <c r="D29" s="39" t="s">
        <v>170</v>
      </c>
      <c r="E29" s="43" t="s">
        <v>167</v>
      </c>
      <c r="F29" s="78">
        <v>960</v>
      </c>
      <c r="G29" s="97">
        <v>421.7</v>
      </c>
      <c r="H29" s="107">
        <f t="shared" si="0"/>
        <v>43.927083333333336</v>
      </c>
    </row>
    <row r="30" spans="1:8" s="16" customFormat="1" ht="46.5" customHeight="1">
      <c r="A30" s="35" t="s">
        <v>27</v>
      </c>
      <c r="B30" s="63" t="s">
        <v>56</v>
      </c>
      <c r="C30" s="70"/>
      <c r="D30" s="45"/>
      <c r="E30" s="45"/>
      <c r="F30" s="76">
        <f>F31+F41</f>
        <v>42152.009999999995</v>
      </c>
      <c r="G30" s="92">
        <f>G31+G41</f>
        <v>6329.5</v>
      </c>
      <c r="H30" s="74">
        <f t="shared" si="0"/>
        <v>15.015891294389046</v>
      </c>
    </row>
    <row r="31" spans="1:8" ht="18.75" customHeight="1">
      <c r="A31" s="21" t="s">
        <v>13</v>
      </c>
      <c r="B31" s="65"/>
      <c r="C31" s="72"/>
      <c r="D31" s="40" t="s">
        <v>168</v>
      </c>
      <c r="E31" s="42" t="s">
        <v>171</v>
      </c>
      <c r="F31" s="75">
        <f>F32+F35+F37+F38+F34+F39+F40</f>
        <v>21051.71</v>
      </c>
      <c r="G31" s="91">
        <f>G32+G35+G37+G38+G34+G39+G40</f>
        <v>1056.2</v>
      </c>
      <c r="H31" s="74">
        <f t="shared" si="0"/>
        <v>5.017169626600404</v>
      </c>
    </row>
    <row r="32" spans="1:8" ht="83.25" customHeight="1">
      <c r="A32" s="21" t="s">
        <v>113</v>
      </c>
      <c r="B32" s="65" t="s">
        <v>57</v>
      </c>
      <c r="C32" s="72"/>
      <c r="D32" s="39"/>
      <c r="E32" s="43"/>
      <c r="F32" s="78">
        <f>F33</f>
        <v>2054.9</v>
      </c>
      <c r="G32" s="94">
        <f>G33</f>
        <v>1056.2</v>
      </c>
      <c r="H32" s="107">
        <f t="shared" si="0"/>
        <v>51.39909484646454</v>
      </c>
    </row>
    <row r="33" spans="1:9" ht="28.5" customHeight="1">
      <c r="A33" s="21" t="s">
        <v>1</v>
      </c>
      <c r="B33" s="65" t="s">
        <v>57</v>
      </c>
      <c r="C33" s="72">
        <v>244</v>
      </c>
      <c r="D33" s="39" t="s">
        <v>168</v>
      </c>
      <c r="E33" s="43" t="s">
        <v>171</v>
      </c>
      <c r="F33" s="78">
        <v>2054.9</v>
      </c>
      <c r="G33" s="97">
        <v>1056.2</v>
      </c>
      <c r="H33" s="107">
        <f t="shared" si="0"/>
        <v>51.39909484646454</v>
      </c>
      <c r="I33" s="18"/>
    </row>
    <row r="34" spans="1:9" ht="57" customHeight="1">
      <c r="A34" s="21" t="s">
        <v>114</v>
      </c>
      <c r="B34" s="65" t="s">
        <v>65</v>
      </c>
      <c r="C34" s="72">
        <v>244</v>
      </c>
      <c r="D34" s="39" t="s">
        <v>168</v>
      </c>
      <c r="E34" s="43" t="s">
        <v>171</v>
      </c>
      <c r="F34" s="78">
        <v>300</v>
      </c>
      <c r="G34" s="97">
        <v>0</v>
      </c>
      <c r="H34" s="107">
        <f t="shared" si="0"/>
        <v>0</v>
      </c>
      <c r="I34" s="18"/>
    </row>
    <row r="35" spans="1:9" ht="68.25" customHeight="1">
      <c r="A35" s="21" t="s">
        <v>115</v>
      </c>
      <c r="B35" s="65" t="s">
        <v>182</v>
      </c>
      <c r="C35" s="72"/>
      <c r="D35" s="39"/>
      <c r="E35" s="43"/>
      <c r="F35" s="78">
        <f>F36</f>
        <v>16626.01</v>
      </c>
      <c r="G35" s="94">
        <f>G36</f>
        <v>0</v>
      </c>
      <c r="H35" s="107">
        <f t="shared" si="0"/>
        <v>0</v>
      </c>
      <c r="I35" s="18"/>
    </row>
    <row r="36" spans="1:9" ht="29.25" customHeight="1">
      <c r="A36" s="21" t="s">
        <v>1</v>
      </c>
      <c r="B36" s="65" t="s">
        <v>182</v>
      </c>
      <c r="C36" s="72">
        <v>244</v>
      </c>
      <c r="D36" s="39" t="s">
        <v>168</v>
      </c>
      <c r="E36" s="43" t="s">
        <v>171</v>
      </c>
      <c r="F36" s="78">
        <v>16626.01</v>
      </c>
      <c r="G36" s="97">
        <v>0</v>
      </c>
      <c r="H36" s="107">
        <f t="shared" si="0"/>
        <v>0</v>
      </c>
      <c r="I36" s="18"/>
    </row>
    <row r="37" spans="1:9" ht="68.25" customHeight="1">
      <c r="A37" s="21" t="s">
        <v>183</v>
      </c>
      <c r="B37" s="65" t="s">
        <v>184</v>
      </c>
      <c r="C37" s="72">
        <v>244</v>
      </c>
      <c r="D37" s="39" t="s">
        <v>168</v>
      </c>
      <c r="E37" s="43" t="s">
        <v>171</v>
      </c>
      <c r="F37" s="78">
        <v>48</v>
      </c>
      <c r="G37" s="97">
        <v>0</v>
      </c>
      <c r="H37" s="107">
        <f t="shared" si="0"/>
        <v>0</v>
      </c>
      <c r="I37" s="18"/>
    </row>
    <row r="38" spans="1:9" ht="69" customHeight="1">
      <c r="A38" s="21" t="s">
        <v>116</v>
      </c>
      <c r="B38" s="65" t="s">
        <v>98</v>
      </c>
      <c r="C38" s="72">
        <v>244</v>
      </c>
      <c r="D38" s="39" t="s">
        <v>168</v>
      </c>
      <c r="E38" s="43" t="s">
        <v>171</v>
      </c>
      <c r="F38" s="78">
        <v>641.8</v>
      </c>
      <c r="G38" s="97">
        <v>0</v>
      </c>
      <c r="H38" s="107">
        <f t="shared" si="0"/>
        <v>0</v>
      </c>
      <c r="I38" s="18"/>
    </row>
    <row r="39" spans="1:9" ht="69" customHeight="1">
      <c r="A39" s="21" t="s">
        <v>200</v>
      </c>
      <c r="B39" s="65" t="s">
        <v>201</v>
      </c>
      <c r="C39" s="72">
        <v>244</v>
      </c>
      <c r="D39" s="39" t="s">
        <v>168</v>
      </c>
      <c r="E39" s="43" t="s">
        <v>171</v>
      </c>
      <c r="F39" s="78">
        <v>450.6</v>
      </c>
      <c r="G39" s="97">
        <v>0</v>
      </c>
      <c r="H39" s="107">
        <f t="shared" si="0"/>
        <v>0</v>
      </c>
      <c r="I39" s="18"/>
    </row>
    <row r="40" spans="1:9" ht="69" customHeight="1">
      <c r="A40" s="21" t="s">
        <v>202</v>
      </c>
      <c r="B40" s="65" t="s">
        <v>203</v>
      </c>
      <c r="C40" s="72">
        <v>244</v>
      </c>
      <c r="D40" s="39" t="s">
        <v>168</v>
      </c>
      <c r="E40" s="43" t="s">
        <v>171</v>
      </c>
      <c r="F40" s="78">
        <v>930.4</v>
      </c>
      <c r="G40" s="97">
        <v>0</v>
      </c>
      <c r="H40" s="107">
        <f t="shared" si="0"/>
        <v>0</v>
      </c>
      <c r="I40" s="18"/>
    </row>
    <row r="41" spans="1:9" ht="15">
      <c r="A41" s="21" t="s">
        <v>31</v>
      </c>
      <c r="B41" s="65"/>
      <c r="C41" s="72"/>
      <c r="D41" s="40" t="s">
        <v>172</v>
      </c>
      <c r="E41" s="42" t="s">
        <v>173</v>
      </c>
      <c r="F41" s="75">
        <f>F42+F49+F56+F73</f>
        <v>21100.3</v>
      </c>
      <c r="G41" s="91">
        <f>G42+G49+G56+G73</f>
        <v>5273.3</v>
      </c>
      <c r="H41" s="74">
        <f t="shared" si="0"/>
        <v>24.9915877973299</v>
      </c>
      <c r="I41" s="18"/>
    </row>
    <row r="42" spans="1:9" ht="15">
      <c r="A42" s="21" t="s">
        <v>36</v>
      </c>
      <c r="B42" s="65"/>
      <c r="C42" s="72"/>
      <c r="D42" s="40" t="s">
        <v>172</v>
      </c>
      <c r="E42" s="42" t="s">
        <v>174</v>
      </c>
      <c r="F42" s="75">
        <f>F45+F47+F43</f>
        <v>1100</v>
      </c>
      <c r="G42" s="75">
        <f>G45+G47+G43</f>
        <v>27.4</v>
      </c>
      <c r="H42" s="74">
        <f t="shared" si="0"/>
        <v>2.4909090909090907</v>
      </c>
      <c r="I42" s="18"/>
    </row>
    <row r="43" spans="1:9" ht="110.25">
      <c r="A43" s="24" t="s">
        <v>117</v>
      </c>
      <c r="B43" s="65" t="s">
        <v>99</v>
      </c>
      <c r="C43" s="72"/>
      <c r="D43" s="39"/>
      <c r="E43" s="42"/>
      <c r="F43" s="78">
        <f>F44</f>
        <v>470</v>
      </c>
      <c r="G43" s="94">
        <f>G44</f>
        <v>19.3</v>
      </c>
      <c r="H43" s="107">
        <f t="shared" si="0"/>
        <v>4.1063829787234045</v>
      </c>
      <c r="I43" s="18"/>
    </row>
    <row r="44" spans="1:9" ht="27">
      <c r="A44" s="21" t="s">
        <v>1</v>
      </c>
      <c r="B44" s="65" t="s">
        <v>99</v>
      </c>
      <c r="C44" s="72">
        <v>244</v>
      </c>
      <c r="D44" s="39" t="s">
        <v>172</v>
      </c>
      <c r="E44" s="43" t="s">
        <v>174</v>
      </c>
      <c r="F44" s="78">
        <v>470</v>
      </c>
      <c r="G44" s="97">
        <v>19.3</v>
      </c>
      <c r="H44" s="107">
        <f t="shared" si="0"/>
        <v>4.1063829787234045</v>
      </c>
      <c r="I44" s="18"/>
    </row>
    <row r="45" spans="1:9" ht="58.5" customHeight="1">
      <c r="A45" s="24" t="s">
        <v>118</v>
      </c>
      <c r="B45" s="64" t="s">
        <v>58</v>
      </c>
      <c r="C45" s="72"/>
      <c r="D45" s="39"/>
      <c r="E45" s="46"/>
      <c r="F45" s="79">
        <f>F46</f>
        <v>125</v>
      </c>
      <c r="G45" s="95">
        <f>G46</f>
        <v>8.1</v>
      </c>
      <c r="H45" s="107">
        <f t="shared" si="0"/>
        <v>6.4799999999999995</v>
      </c>
      <c r="I45" s="18"/>
    </row>
    <row r="46" spans="1:8" ht="27" customHeight="1">
      <c r="A46" s="21" t="s">
        <v>1</v>
      </c>
      <c r="B46" s="64" t="s">
        <v>58</v>
      </c>
      <c r="C46" s="72">
        <v>244</v>
      </c>
      <c r="D46" s="39" t="s">
        <v>172</v>
      </c>
      <c r="E46" s="47" t="s">
        <v>174</v>
      </c>
      <c r="F46" s="78">
        <v>125</v>
      </c>
      <c r="G46" s="98">
        <v>8.1</v>
      </c>
      <c r="H46" s="107">
        <f t="shared" si="0"/>
        <v>6.4799999999999995</v>
      </c>
    </row>
    <row r="47" spans="1:8" ht="85.5" customHeight="1">
      <c r="A47" s="21" t="s">
        <v>119</v>
      </c>
      <c r="B47" s="64" t="s">
        <v>59</v>
      </c>
      <c r="C47" s="72"/>
      <c r="D47" s="39"/>
      <c r="E47" s="47"/>
      <c r="F47" s="78">
        <f>F48</f>
        <v>505</v>
      </c>
      <c r="G47" s="94">
        <f>G48</f>
        <v>0</v>
      </c>
      <c r="H47" s="107">
        <f t="shared" si="0"/>
        <v>0</v>
      </c>
    </row>
    <row r="48" spans="1:8" ht="27" customHeight="1">
      <c r="A48" s="21" t="s">
        <v>1</v>
      </c>
      <c r="B48" s="64" t="s">
        <v>59</v>
      </c>
      <c r="C48" s="72">
        <v>244</v>
      </c>
      <c r="D48" s="39" t="s">
        <v>172</v>
      </c>
      <c r="E48" s="47" t="s">
        <v>174</v>
      </c>
      <c r="F48" s="78">
        <v>505</v>
      </c>
      <c r="G48" s="98">
        <v>0</v>
      </c>
      <c r="H48" s="107">
        <f t="shared" si="0"/>
        <v>0</v>
      </c>
    </row>
    <row r="49" spans="1:8" ht="15">
      <c r="A49" s="21" t="s">
        <v>10</v>
      </c>
      <c r="B49" s="65"/>
      <c r="C49" s="72"/>
      <c r="D49" s="40" t="s">
        <v>172</v>
      </c>
      <c r="E49" s="48" t="s">
        <v>175</v>
      </c>
      <c r="F49" s="75">
        <f>F50+F52+F54</f>
        <v>415</v>
      </c>
      <c r="G49" s="75">
        <f>G50+G52+G54</f>
        <v>31.4</v>
      </c>
      <c r="H49" s="74">
        <f t="shared" si="0"/>
        <v>7.566265060240964</v>
      </c>
    </row>
    <row r="50" spans="1:8" ht="57" customHeight="1">
      <c r="A50" s="21" t="s">
        <v>120</v>
      </c>
      <c r="B50" s="65" t="s">
        <v>61</v>
      </c>
      <c r="C50" s="72"/>
      <c r="D50" s="39"/>
      <c r="E50" s="48"/>
      <c r="F50" s="78">
        <f>F51</f>
        <v>100</v>
      </c>
      <c r="G50" s="94">
        <f>G51</f>
        <v>0</v>
      </c>
      <c r="H50" s="107">
        <f t="shared" si="0"/>
        <v>0</v>
      </c>
    </row>
    <row r="51" spans="1:8" ht="27.75" customHeight="1">
      <c r="A51" s="21" t="s">
        <v>1</v>
      </c>
      <c r="B51" s="65" t="s">
        <v>61</v>
      </c>
      <c r="C51" s="72">
        <v>244</v>
      </c>
      <c r="D51" s="39" t="s">
        <v>172</v>
      </c>
      <c r="E51" s="47" t="s">
        <v>175</v>
      </c>
      <c r="F51" s="78">
        <v>100</v>
      </c>
      <c r="G51" s="98">
        <v>0</v>
      </c>
      <c r="H51" s="107">
        <f t="shared" si="0"/>
        <v>0</v>
      </c>
    </row>
    <row r="52" spans="1:8" ht="86.25" customHeight="1">
      <c r="A52" s="21" t="s">
        <v>121</v>
      </c>
      <c r="B52" s="65" t="s">
        <v>60</v>
      </c>
      <c r="C52" s="72"/>
      <c r="D52" s="39"/>
      <c r="E52" s="43"/>
      <c r="F52" s="78">
        <f>F53</f>
        <v>250</v>
      </c>
      <c r="G52" s="94">
        <f>G53</f>
        <v>6.6</v>
      </c>
      <c r="H52" s="107">
        <f t="shared" si="0"/>
        <v>2.64</v>
      </c>
    </row>
    <row r="53" spans="1:8" ht="41.25" customHeight="1">
      <c r="A53" s="21" t="s">
        <v>122</v>
      </c>
      <c r="B53" s="65" t="s">
        <v>60</v>
      </c>
      <c r="C53" s="72">
        <v>811</v>
      </c>
      <c r="D53" s="39" t="s">
        <v>172</v>
      </c>
      <c r="E53" s="43" t="s">
        <v>175</v>
      </c>
      <c r="F53" s="78">
        <v>250</v>
      </c>
      <c r="G53" s="97">
        <v>6.6</v>
      </c>
      <c r="H53" s="107">
        <f t="shared" si="0"/>
        <v>2.64</v>
      </c>
    </row>
    <row r="54" spans="1:8" ht="41.25" customHeight="1">
      <c r="A54" s="24" t="s">
        <v>117</v>
      </c>
      <c r="B54" s="65" t="s">
        <v>99</v>
      </c>
      <c r="C54" s="72"/>
      <c r="D54" s="39"/>
      <c r="E54" s="42"/>
      <c r="F54" s="78">
        <f>F55</f>
        <v>65</v>
      </c>
      <c r="G54" s="94">
        <f>G55</f>
        <v>24.8</v>
      </c>
      <c r="H54" s="107">
        <f>G54/F54*100</f>
        <v>38.15384615384615</v>
      </c>
    </row>
    <row r="55" spans="1:8" ht="41.25" customHeight="1">
      <c r="A55" s="21" t="s">
        <v>1</v>
      </c>
      <c r="B55" s="65" t="s">
        <v>99</v>
      </c>
      <c r="C55" s="72">
        <v>244</v>
      </c>
      <c r="D55" s="39" t="s">
        <v>172</v>
      </c>
      <c r="E55" s="43" t="s">
        <v>175</v>
      </c>
      <c r="F55" s="78">
        <v>65</v>
      </c>
      <c r="G55" s="97">
        <v>24.8</v>
      </c>
      <c r="H55" s="107">
        <f>G55/F55*100</f>
        <v>38.15384615384615</v>
      </c>
    </row>
    <row r="56" spans="1:8" ht="15">
      <c r="A56" s="21" t="s">
        <v>11</v>
      </c>
      <c r="B56" s="65"/>
      <c r="C56" s="72"/>
      <c r="D56" s="40" t="s">
        <v>172</v>
      </c>
      <c r="E56" s="42" t="s">
        <v>170</v>
      </c>
      <c r="F56" s="75">
        <f>F57+F59+F61+F63+F65+F66+F67+F64</f>
        <v>11062.3</v>
      </c>
      <c r="G56" s="75">
        <f>G57+G59+G61+G63+G65+G66+G67+G64</f>
        <v>2302.7000000000003</v>
      </c>
      <c r="H56" s="74">
        <f t="shared" si="0"/>
        <v>20.81574356146552</v>
      </c>
    </row>
    <row r="57" spans="1:8" ht="69.75" customHeight="1">
      <c r="A57" s="25" t="s">
        <v>123</v>
      </c>
      <c r="B57" s="64" t="s">
        <v>62</v>
      </c>
      <c r="C57" s="49"/>
      <c r="D57" s="49"/>
      <c r="E57" s="44"/>
      <c r="F57" s="80">
        <f>F58</f>
        <v>2384.7</v>
      </c>
      <c r="G57" s="99">
        <f>G58</f>
        <v>1210.3</v>
      </c>
      <c r="H57" s="107">
        <f t="shared" si="0"/>
        <v>50.75271522623391</v>
      </c>
    </row>
    <row r="58" spans="1:8" ht="27.75" customHeight="1">
      <c r="A58" s="22" t="s">
        <v>1</v>
      </c>
      <c r="B58" s="64" t="s">
        <v>62</v>
      </c>
      <c r="C58" s="49" t="s">
        <v>2</v>
      </c>
      <c r="D58" s="49" t="s">
        <v>172</v>
      </c>
      <c r="E58" s="44" t="s">
        <v>170</v>
      </c>
      <c r="F58" s="80">
        <v>2384.7</v>
      </c>
      <c r="G58" s="96">
        <v>1210.3</v>
      </c>
      <c r="H58" s="107">
        <f t="shared" si="0"/>
        <v>50.75271522623391</v>
      </c>
    </row>
    <row r="59" spans="1:8" ht="57.75" customHeight="1">
      <c r="A59" s="25" t="s">
        <v>124</v>
      </c>
      <c r="B59" s="64" t="s">
        <v>63</v>
      </c>
      <c r="C59" s="49"/>
      <c r="D59" s="49"/>
      <c r="E59" s="44"/>
      <c r="F59" s="80">
        <f>F60</f>
        <v>6330.8</v>
      </c>
      <c r="G59" s="99">
        <f>G60</f>
        <v>750.6</v>
      </c>
      <c r="H59" s="107">
        <f t="shared" si="0"/>
        <v>11.856321475958804</v>
      </c>
    </row>
    <row r="60" spans="1:8" ht="29.25" customHeight="1">
      <c r="A60" s="22" t="s">
        <v>1</v>
      </c>
      <c r="B60" s="64" t="s">
        <v>63</v>
      </c>
      <c r="C60" s="49" t="s">
        <v>2</v>
      </c>
      <c r="D60" s="49" t="s">
        <v>172</v>
      </c>
      <c r="E60" s="44" t="s">
        <v>170</v>
      </c>
      <c r="F60" s="80">
        <v>6330.8</v>
      </c>
      <c r="G60" s="96">
        <v>750.6</v>
      </c>
      <c r="H60" s="107">
        <f t="shared" si="0"/>
        <v>11.856321475958804</v>
      </c>
    </row>
    <row r="61" spans="1:8" ht="69.75" customHeight="1">
      <c r="A61" s="22" t="s">
        <v>125</v>
      </c>
      <c r="B61" s="64" t="s">
        <v>64</v>
      </c>
      <c r="C61" s="49"/>
      <c r="D61" s="49"/>
      <c r="E61" s="50"/>
      <c r="F61" s="80">
        <f>F62</f>
        <v>100</v>
      </c>
      <c r="G61" s="99">
        <f>G62</f>
        <v>0</v>
      </c>
      <c r="H61" s="107">
        <f t="shared" si="0"/>
        <v>0</v>
      </c>
    </row>
    <row r="62" spans="1:8" ht="27.75" customHeight="1">
      <c r="A62" s="21" t="s">
        <v>1</v>
      </c>
      <c r="B62" s="64" t="s">
        <v>64</v>
      </c>
      <c r="C62" s="39" t="s">
        <v>2</v>
      </c>
      <c r="D62" s="39" t="s">
        <v>172</v>
      </c>
      <c r="E62" s="43" t="s">
        <v>170</v>
      </c>
      <c r="F62" s="78">
        <v>100</v>
      </c>
      <c r="G62" s="97">
        <v>0</v>
      </c>
      <c r="H62" s="107">
        <f t="shared" si="0"/>
        <v>0</v>
      </c>
    </row>
    <row r="63" spans="1:8" ht="86.25" customHeight="1">
      <c r="A63" s="26" t="s">
        <v>223</v>
      </c>
      <c r="B63" s="65" t="s">
        <v>224</v>
      </c>
      <c r="C63" s="39" t="s">
        <v>2</v>
      </c>
      <c r="D63" s="39" t="s">
        <v>172</v>
      </c>
      <c r="E63" s="43" t="s">
        <v>170</v>
      </c>
      <c r="F63" s="78">
        <v>115</v>
      </c>
      <c r="G63" s="97">
        <v>0</v>
      </c>
      <c r="H63" s="107">
        <f t="shared" si="0"/>
        <v>0</v>
      </c>
    </row>
    <row r="64" spans="1:8" ht="86.25" customHeight="1">
      <c r="A64" s="26" t="s">
        <v>223</v>
      </c>
      <c r="B64" s="65" t="s">
        <v>225</v>
      </c>
      <c r="C64" s="39" t="s">
        <v>2</v>
      </c>
      <c r="D64" s="39" t="s">
        <v>172</v>
      </c>
      <c r="E64" s="43" t="s">
        <v>170</v>
      </c>
      <c r="F64" s="78">
        <v>1064</v>
      </c>
      <c r="G64" s="97">
        <v>0</v>
      </c>
      <c r="H64" s="107">
        <f t="shared" si="0"/>
        <v>0</v>
      </c>
    </row>
    <row r="65" spans="1:8" ht="54.75" customHeight="1">
      <c r="A65" s="26" t="s">
        <v>208</v>
      </c>
      <c r="B65" s="65" t="s">
        <v>209</v>
      </c>
      <c r="C65" s="39" t="s">
        <v>2</v>
      </c>
      <c r="D65" s="83" t="s">
        <v>172</v>
      </c>
      <c r="E65" s="56" t="s">
        <v>170</v>
      </c>
      <c r="F65" s="78">
        <v>150</v>
      </c>
      <c r="G65" s="97">
        <v>70</v>
      </c>
      <c r="H65" s="107">
        <f t="shared" si="0"/>
        <v>46.666666666666664</v>
      </c>
    </row>
    <row r="66" spans="1:8" ht="54.75" customHeight="1">
      <c r="A66" s="26" t="s">
        <v>210</v>
      </c>
      <c r="B66" s="65" t="s">
        <v>211</v>
      </c>
      <c r="C66" s="39" t="s">
        <v>2</v>
      </c>
      <c r="D66" s="83" t="s">
        <v>172</v>
      </c>
      <c r="E66" s="56" t="s">
        <v>170</v>
      </c>
      <c r="F66" s="78">
        <v>517.8</v>
      </c>
      <c r="G66" s="97">
        <v>182.9</v>
      </c>
      <c r="H66" s="107">
        <f t="shared" si="0"/>
        <v>35.32251834685207</v>
      </c>
    </row>
    <row r="67" spans="1:8" ht="54.75" customHeight="1">
      <c r="A67" s="26" t="s">
        <v>210</v>
      </c>
      <c r="B67" s="65" t="s">
        <v>212</v>
      </c>
      <c r="C67" s="39" t="s">
        <v>2</v>
      </c>
      <c r="D67" s="83" t="s">
        <v>172</v>
      </c>
      <c r="E67" s="56" t="s">
        <v>170</v>
      </c>
      <c r="F67" s="78">
        <v>400</v>
      </c>
      <c r="G67" s="97">
        <v>88.9</v>
      </c>
      <c r="H67" s="107">
        <f t="shared" si="0"/>
        <v>22.225</v>
      </c>
    </row>
    <row r="68" spans="1:8" ht="25.5" customHeight="1">
      <c r="A68" s="27" t="s">
        <v>204</v>
      </c>
      <c r="B68" s="66"/>
      <c r="C68" s="39"/>
      <c r="D68" s="105" t="s">
        <v>167</v>
      </c>
      <c r="E68" s="106" t="s">
        <v>170</v>
      </c>
      <c r="F68" s="78">
        <f>F69+F71+F72</f>
        <v>3735.4</v>
      </c>
      <c r="G68" s="78">
        <f>G69+G71+G72</f>
        <v>3723.7</v>
      </c>
      <c r="H68" s="107">
        <f t="shared" si="0"/>
        <v>99.68678053220538</v>
      </c>
    </row>
    <row r="69" spans="1:8" ht="54.75" customHeight="1">
      <c r="A69" s="21" t="s">
        <v>195</v>
      </c>
      <c r="B69" s="65" t="s">
        <v>196</v>
      </c>
      <c r="C69" s="72"/>
      <c r="D69" s="39"/>
      <c r="E69" s="47"/>
      <c r="F69" s="78">
        <f>F70</f>
        <v>37.2</v>
      </c>
      <c r="G69" s="94">
        <f>G70</f>
        <v>37.2</v>
      </c>
      <c r="H69" s="107">
        <f>G69/F69*100</f>
        <v>100</v>
      </c>
    </row>
    <row r="70" spans="1:8" ht="18" customHeight="1">
      <c r="A70" s="21" t="s">
        <v>40</v>
      </c>
      <c r="B70" s="65" t="s">
        <v>196</v>
      </c>
      <c r="C70" s="72">
        <v>540</v>
      </c>
      <c r="D70" s="39" t="s">
        <v>167</v>
      </c>
      <c r="E70" s="47" t="s">
        <v>170</v>
      </c>
      <c r="F70" s="78">
        <v>37.2</v>
      </c>
      <c r="G70" s="98">
        <v>37.2</v>
      </c>
      <c r="H70" s="107">
        <f>G70/F70*100</f>
        <v>100</v>
      </c>
    </row>
    <row r="71" spans="1:8" ht="54.75" customHeight="1">
      <c r="A71" s="21" t="s">
        <v>185</v>
      </c>
      <c r="B71" s="65" t="s">
        <v>186</v>
      </c>
      <c r="C71" s="72">
        <v>540</v>
      </c>
      <c r="D71" s="39" t="s">
        <v>167</v>
      </c>
      <c r="E71" s="47" t="s">
        <v>170</v>
      </c>
      <c r="F71" s="78">
        <v>11.7</v>
      </c>
      <c r="G71" s="98">
        <v>0</v>
      </c>
      <c r="H71" s="107">
        <f>G71/F71*100</f>
        <v>0</v>
      </c>
    </row>
    <row r="72" spans="1:8" ht="96" customHeight="1">
      <c r="A72" s="21" t="s">
        <v>205</v>
      </c>
      <c r="B72" s="65" t="s">
        <v>206</v>
      </c>
      <c r="C72" s="39" t="s">
        <v>207</v>
      </c>
      <c r="D72" s="39" t="s">
        <v>167</v>
      </c>
      <c r="E72" s="43" t="s">
        <v>170</v>
      </c>
      <c r="F72" s="78">
        <v>3686.5</v>
      </c>
      <c r="G72" s="97">
        <v>3686.5</v>
      </c>
      <c r="H72" s="107">
        <f>G72/F72*100</f>
        <v>100</v>
      </c>
    </row>
    <row r="73" spans="1:8" ht="29.25" customHeight="1">
      <c r="A73" s="27" t="s">
        <v>66</v>
      </c>
      <c r="B73" s="66"/>
      <c r="C73" s="39"/>
      <c r="D73" s="40" t="s">
        <v>172</v>
      </c>
      <c r="E73" s="48" t="s">
        <v>172</v>
      </c>
      <c r="F73" s="75">
        <f>F74</f>
        <v>8523</v>
      </c>
      <c r="G73" s="75">
        <f>G74</f>
        <v>2911.7999999999997</v>
      </c>
      <c r="H73" s="74">
        <f t="shared" si="0"/>
        <v>34.164026751143965</v>
      </c>
    </row>
    <row r="74" spans="1:8" ht="59.25" customHeight="1">
      <c r="A74" s="25" t="s">
        <v>126</v>
      </c>
      <c r="B74" s="66" t="s">
        <v>67</v>
      </c>
      <c r="C74" s="51"/>
      <c r="D74" s="51"/>
      <c r="E74" s="43"/>
      <c r="F74" s="78">
        <f>F75+F78+F77+F76+F79</f>
        <v>8523</v>
      </c>
      <c r="G74" s="78">
        <f>G75+G78+G77+G76+G79</f>
        <v>2911.7999999999997</v>
      </c>
      <c r="H74" s="107">
        <f t="shared" si="0"/>
        <v>34.164026751143965</v>
      </c>
    </row>
    <row r="75" spans="1:9" ht="18.75" customHeight="1">
      <c r="A75" s="22" t="s">
        <v>127</v>
      </c>
      <c r="B75" s="66" t="s">
        <v>67</v>
      </c>
      <c r="C75" s="39" t="s">
        <v>16</v>
      </c>
      <c r="D75" s="52" t="s">
        <v>172</v>
      </c>
      <c r="E75" s="53" t="s">
        <v>172</v>
      </c>
      <c r="F75" s="78">
        <v>4145</v>
      </c>
      <c r="G75" s="100">
        <v>1704.6</v>
      </c>
      <c r="H75" s="107">
        <f t="shared" si="0"/>
        <v>41.12424607961399</v>
      </c>
      <c r="I75" s="18"/>
    </row>
    <row r="76" spans="1:9" ht="44.25" customHeight="1">
      <c r="A76" s="22" t="s">
        <v>128</v>
      </c>
      <c r="B76" s="66" t="s">
        <v>67</v>
      </c>
      <c r="C76" s="39" t="s">
        <v>68</v>
      </c>
      <c r="D76" s="52" t="s">
        <v>172</v>
      </c>
      <c r="E76" s="53" t="s">
        <v>172</v>
      </c>
      <c r="F76" s="78">
        <v>1252</v>
      </c>
      <c r="G76" s="100">
        <v>479</v>
      </c>
      <c r="H76" s="107">
        <f t="shared" si="0"/>
        <v>38.25878594249201</v>
      </c>
      <c r="I76" s="18"/>
    </row>
    <row r="77" spans="1:9" ht="30" customHeight="1">
      <c r="A77" s="22" t="s">
        <v>50</v>
      </c>
      <c r="B77" s="66" t="s">
        <v>67</v>
      </c>
      <c r="C77" s="39" t="s">
        <v>213</v>
      </c>
      <c r="D77" s="52" t="s">
        <v>172</v>
      </c>
      <c r="E77" s="53" t="s">
        <v>172</v>
      </c>
      <c r="F77" s="78">
        <v>34</v>
      </c>
      <c r="G77" s="100">
        <v>21.2</v>
      </c>
      <c r="H77" s="107">
        <f t="shared" si="0"/>
        <v>62.35294117647059</v>
      </c>
      <c r="I77" s="18"/>
    </row>
    <row r="78" spans="1:8" ht="30.75" customHeight="1">
      <c r="A78" s="22" t="s">
        <v>1</v>
      </c>
      <c r="B78" s="66" t="s">
        <v>67</v>
      </c>
      <c r="C78" s="39" t="s">
        <v>2</v>
      </c>
      <c r="D78" s="52" t="s">
        <v>172</v>
      </c>
      <c r="E78" s="53" t="s">
        <v>172</v>
      </c>
      <c r="F78" s="78">
        <v>3086</v>
      </c>
      <c r="G78" s="100">
        <v>706.4</v>
      </c>
      <c r="H78" s="107">
        <f t="shared" si="0"/>
        <v>22.890473104342192</v>
      </c>
    </row>
    <row r="79" spans="1:8" ht="18" customHeight="1">
      <c r="A79" s="22" t="s">
        <v>33</v>
      </c>
      <c r="B79" s="66" t="s">
        <v>67</v>
      </c>
      <c r="C79" s="39" t="s">
        <v>214</v>
      </c>
      <c r="D79" s="52" t="s">
        <v>172</v>
      </c>
      <c r="E79" s="53" t="s">
        <v>172</v>
      </c>
      <c r="F79" s="78">
        <v>6</v>
      </c>
      <c r="G79" s="100">
        <v>0.6</v>
      </c>
      <c r="H79" s="107">
        <f t="shared" si="0"/>
        <v>10</v>
      </c>
    </row>
    <row r="80" spans="1:8" ht="30" customHeight="1">
      <c r="A80" s="36" t="s">
        <v>28</v>
      </c>
      <c r="B80" s="67" t="s">
        <v>72</v>
      </c>
      <c r="C80" s="45"/>
      <c r="D80" s="54"/>
      <c r="E80" s="55"/>
      <c r="F80" s="76">
        <f>F81</f>
        <v>14005.5</v>
      </c>
      <c r="G80" s="92">
        <f>G81</f>
        <v>9523.4</v>
      </c>
      <c r="H80" s="74">
        <f t="shared" si="0"/>
        <v>67.99757238227839</v>
      </c>
    </row>
    <row r="81" spans="1:8" ht="20.25" customHeight="1">
      <c r="A81" s="26" t="s">
        <v>3</v>
      </c>
      <c r="B81" s="65"/>
      <c r="C81" s="72"/>
      <c r="D81" s="40" t="s">
        <v>176</v>
      </c>
      <c r="E81" s="42" t="s">
        <v>174</v>
      </c>
      <c r="F81" s="75">
        <f>F82+F85+F87+F89+F91+F92+F93+F94+F95</f>
        <v>14005.5</v>
      </c>
      <c r="G81" s="75">
        <f>G82+G85+G87+G89+G91+G92+G93+G94+G95</f>
        <v>9523.4</v>
      </c>
      <c r="H81" s="74">
        <f t="shared" si="0"/>
        <v>67.99757238227839</v>
      </c>
    </row>
    <row r="82" spans="1:8" ht="56.25" customHeight="1">
      <c r="A82" s="21" t="s">
        <v>130</v>
      </c>
      <c r="B82" s="65" t="s">
        <v>69</v>
      </c>
      <c r="C82" s="72"/>
      <c r="D82" s="39"/>
      <c r="E82" s="43"/>
      <c r="F82" s="78">
        <f>F83+F84</f>
        <v>1053.8</v>
      </c>
      <c r="G82" s="94">
        <f>G83+G84</f>
        <v>566.7</v>
      </c>
      <c r="H82" s="107">
        <f t="shared" si="0"/>
        <v>53.77680774340483</v>
      </c>
    </row>
    <row r="83" spans="1:8" ht="30.75" customHeight="1">
      <c r="A83" s="22" t="s">
        <v>1</v>
      </c>
      <c r="B83" s="65" t="s">
        <v>69</v>
      </c>
      <c r="C83" s="72">
        <v>244</v>
      </c>
      <c r="D83" s="52" t="s">
        <v>176</v>
      </c>
      <c r="E83" s="56" t="s">
        <v>174</v>
      </c>
      <c r="F83" s="78">
        <v>573.8</v>
      </c>
      <c r="G83" s="101">
        <v>367.7</v>
      </c>
      <c r="H83" s="107">
        <f t="shared" si="0"/>
        <v>64.08156151969328</v>
      </c>
    </row>
    <row r="84" spans="1:8" ht="23.25" customHeight="1">
      <c r="A84" s="26" t="s">
        <v>17</v>
      </c>
      <c r="B84" s="65" t="s">
        <v>69</v>
      </c>
      <c r="C84" s="72">
        <v>612</v>
      </c>
      <c r="D84" s="52" t="s">
        <v>176</v>
      </c>
      <c r="E84" s="56" t="s">
        <v>174</v>
      </c>
      <c r="F84" s="78">
        <v>480</v>
      </c>
      <c r="G84" s="101">
        <v>199</v>
      </c>
      <c r="H84" s="107">
        <f t="shared" si="0"/>
        <v>41.458333333333336</v>
      </c>
    </row>
    <row r="85" spans="1:8" ht="54.75" customHeight="1">
      <c r="A85" s="26" t="s">
        <v>187</v>
      </c>
      <c r="B85" s="68" t="s">
        <v>188</v>
      </c>
      <c r="C85" s="72"/>
      <c r="D85" s="52"/>
      <c r="E85" s="56"/>
      <c r="F85" s="78">
        <f>F86</f>
        <v>1000</v>
      </c>
      <c r="G85" s="94">
        <f>G86</f>
        <v>0</v>
      </c>
      <c r="H85" s="107">
        <f aca="true" t="shared" si="1" ref="H85:H150">G85/F85*100</f>
        <v>0</v>
      </c>
    </row>
    <row r="86" spans="1:8" ht="21" customHeight="1">
      <c r="A86" s="26" t="s">
        <v>17</v>
      </c>
      <c r="B86" s="68" t="s">
        <v>188</v>
      </c>
      <c r="C86" s="72">
        <v>612</v>
      </c>
      <c r="D86" s="52"/>
      <c r="E86" s="56"/>
      <c r="F86" s="78">
        <v>1000</v>
      </c>
      <c r="G86" s="101">
        <v>0</v>
      </c>
      <c r="H86" s="107">
        <f t="shared" si="1"/>
        <v>0</v>
      </c>
    </row>
    <row r="87" spans="1:8" ht="69" customHeight="1">
      <c r="A87" s="26" t="s">
        <v>189</v>
      </c>
      <c r="B87" s="68" t="s">
        <v>70</v>
      </c>
      <c r="C87" s="72"/>
      <c r="D87" s="83" t="s">
        <v>176</v>
      </c>
      <c r="E87" s="56" t="s">
        <v>174</v>
      </c>
      <c r="F87" s="78">
        <f>F88</f>
        <v>10885.7</v>
      </c>
      <c r="G87" s="94">
        <f>G88</f>
        <v>8164.3</v>
      </c>
      <c r="H87" s="107">
        <f t="shared" si="1"/>
        <v>75.00022965909405</v>
      </c>
    </row>
    <row r="88" spans="1:8" ht="39.75" customHeight="1">
      <c r="A88" s="25" t="s">
        <v>132</v>
      </c>
      <c r="B88" s="68" t="s">
        <v>70</v>
      </c>
      <c r="C88" s="49" t="s">
        <v>14</v>
      </c>
      <c r="D88" s="49" t="s">
        <v>176</v>
      </c>
      <c r="E88" s="44" t="s">
        <v>174</v>
      </c>
      <c r="F88" s="80">
        <v>10885.7</v>
      </c>
      <c r="G88" s="96">
        <v>8164.3</v>
      </c>
      <c r="H88" s="107">
        <f t="shared" si="1"/>
        <v>75.00022965909405</v>
      </c>
    </row>
    <row r="89" spans="1:8" ht="60" customHeight="1">
      <c r="A89" s="26" t="s">
        <v>133</v>
      </c>
      <c r="B89" s="68" t="s">
        <v>71</v>
      </c>
      <c r="C89" s="49"/>
      <c r="D89" s="49"/>
      <c r="E89" s="44"/>
      <c r="F89" s="80">
        <f>F90</f>
        <v>490.2</v>
      </c>
      <c r="G89" s="99">
        <f>G90</f>
        <v>367.6</v>
      </c>
      <c r="H89" s="107">
        <f t="shared" si="1"/>
        <v>74.98980008159936</v>
      </c>
    </row>
    <row r="90" spans="1:8" ht="40.5" customHeight="1">
      <c r="A90" s="25" t="s">
        <v>132</v>
      </c>
      <c r="B90" s="68" t="s">
        <v>71</v>
      </c>
      <c r="C90" s="49" t="s">
        <v>14</v>
      </c>
      <c r="D90" s="49" t="s">
        <v>176</v>
      </c>
      <c r="E90" s="44" t="s">
        <v>174</v>
      </c>
      <c r="F90" s="80">
        <v>490.2</v>
      </c>
      <c r="G90" s="96">
        <v>367.6</v>
      </c>
      <c r="H90" s="107">
        <f t="shared" si="1"/>
        <v>74.98980008159936</v>
      </c>
    </row>
    <row r="91" spans="1:8" ht="54" customHeight="1">
      <c r="A91" s="26" t="s">
        <v>131</v>
      </c>
      <c r="B91" s="68" t="s">
        <v>134</v>
      </c>
      <c r="C91" s="49" t="s">
        <v>14</v>
      </c>
      <c r="D91" s="49" t="s">
        <v>176</v>
      </c>
      <c r="E91" s="44" t="s">
        <v>174</v>
      </c>
      <c r="F91" s="80">
        <v>200</v>
      </c>
      <c r="G91" s="96">
        <v>200</v>
      </c>
      <c r="H91" s="107">
        <f t="shared" si="1"/>
        <v>100</v>
      </c>
    </row>
    <row r="92" spans="1:8" ht="58.5" customHeight="1">
      <c r="A92" s="26" t="s">
        <v>133</v>
      </c>
      <c r="B92" s="68" t="s">
        <v>135</v>
      </c>
      <c r="C92" s="49" t="s">
        <v>14</v>
      </c>
      <c r="D92" s="49" t="s">
        <v>176</v>
      </c>
      <c r="E92" s="44" t="s">
        <v>174</v>
      </c>
      <c r="F92" s="80">
        <v>12.4</v>
      </c>
      <c r="G92" s="96">
        <v>12.4</v>
      </c>
      <c r="H92" s="107">
        <f t="shared" si="1"/>
        <v>100</v>
      </c>
    </row>
    <row r="93" spans="1:8" ht="58.5" customHeight="1">
      <c r="A93" s="26" t="s">
        <v>215</v>
      </c>
      <c r="B93" s="68" t="s">
        <v>216</v>
      </c>
      <c r="C93" s="49" t="s">
        <v>217</v>
      </c>
      <c r="D93" s="49" t="s">
        <v>176</v>
      </c>
      <c r="E93" s="44" t="s">
        <v>174</v>
      </c>
      <c r="F93" s="80">
        <v>151</v>
      </c>
      <c r="G93" s="96">
        <v>0</v>
      </c>
      <c r="H93" s="107">
        <f t="shared" si="1"/>
        <v>0</v>
      </c>
    </row>
    <row r="94" spans="1:8" ht="58.5" customHeight="1">
      <c r="A94" s="26" t="s">
        <v>218</v>
      </c>
      <c r="B94" s="65" t="s">
        <v>219</v>
      </c>
      <c r="C94" s="49" t="s">
        <v>14</v>
      </c>
      <c r="D94" s="49" t="s">
        <v>176</v>
      </c>
      <c r="E94" s="44" t="s">
        <v>174</v>
      </c>
      <c r="F94" s="80">
        <v>200</v>
      </c>
      <c r="G94" s="96">
        <v>200</v>
      </c>
      <c r="H94" s="107">
        <f t="shared" si="1"/>
        <v>100</v>
      </c>
    </row>
    <row r="95" spans="1:8" ht="58.5" customHeight="1">
      <c r="A95" s="26" t="s">
        <v>220</v>
      </c>
      <c r="B95" s="65" t="s">
        <v>221</v>
      </c>
      <c r="C95" s="49" t="s">
        <v>14</v>
      </c>
      <c r="D95" s="49" t="s">
        <v>176</v>
      </c>
      <c r="E95" s="44" t="s">
        <v>174</v>
      </c>
      <c r="F95" s="80">
        <v>12.4</v>
      </c>
      <c r="G95" s="96">
        <v>12.4</v>
      </c>
      <c r="H95" s="107">
        <f t="shared" si="1"/>
        <v>100</v>
      </c>
    </row>
    <row r="96" spans="1:8" ht="45.75" customHeight="1">
      <c r="A96" s="35" t="s">
        <v>29</v>
      </c>
      <c r="B96" s="63" t="s">
        <v>73</v>
      </c>
      <c r="C96" s="70"/>
      <c r="D96" s="45"/>
      <c r="E96" s="45"/>
      <c r="F96" s="76">
        <f>F97+F103</f>
        <v>2459</v>
      </c>
      <c r="G96" s="92">
        <f>G97+G103</f>
        <v>335.59999999999997</v>
      </c>
      <c r="H96" s="74">
        <f t="shared" si="1"/>
        <v>13.64782431882879</v>
      </c>
    </row>
    <row r="97" spans="1:8" ht="21" customHeight="1">
      <c r="A97" s="25" t="s">
        <v>181</v>
      </c>
      <c r="B97" s="68"/>
      <c r="C97" s="49"/>
      <c r="D97" s="62" t="s">
        <v>177</v>
      </c>
      <c r="E97" s="57" t="s">
        <v>177</v>
      </c>
      <c r="F97" s="81">
        <f>F98+F101</f>
        <v>764</v>
      </c>
      <c r="G97" s="102">
        <f>G98+G101</f>
        <v>76.7</v>
      </c>
      <c r="H97" s="74">
        <f t="shared" si="1"/>
        <v>10.039267015706807</v>
      </c>
    </row>
    <row r="98" spans="1:8" ht="72.75" customHeight="1">
      <c r="A98" s="25" t="s">
        <v>136</v>
      </c>
      <c r="B98" s="68" t="s">
        <v>137</v>
      </c>
      <c r="C98" s="49"/>
      <c r="D98" s="49"/>
      <c r="E98" s="44"/>
      <c r="F98" s="80">
        <f>F99+F100</f>
        <v>504</v>
      </c>
      <c r="G98" s="99">
        <f>G99+G100</f>
        <v>0</v>
      </c>
      <c r="H98" s="107">
        <f t="shared" si="1"/>
        <v>0</v>
      </c>
    </row>
    <row r="99" spans="1:9" ht="18" customHeight="1">
      <c r="A99" s="22" t="s">
        <v>127</v>
      </c>
      <c r="B99" s="68" t="s">
        <v>137</v>
      </c>
      <c r="C99" s="49" t="s">
        <v>16</v>
      </c>
      <c r="D99" s="49" t="s">
        <v>177</v>
      </c>
      <c r="E99" s="44" t="s">
        <v>177</v>
      </c>
      <c r="F99" s="80">
        <v>387.1</v>
      </c>
      <c r="G99" s="96">
        <v>0</v>
      </c>
      <c r="H99" s="107">
        <f t="shared" si="1"/>
        <v>0</v>
      </c>
      <c r="I99" s="17"/>
    </row>
    <row r="100" spans="1:9" ht="40.5" customHeight="1">
      <c r="A100" s="22" t="s">
        <v>138</v>
      </c>
      <c r="B100" s="68" t="s">
        <v>137</v>
      </c>
      <c r="C100" s="49" t="s">
        <v>68</v>
      </c>
      <c r="D100" s="49" t="s">
        <v>177</v>
      </c>
      <c r="E100" s="44" t="s">
        <v>177</v>
      </c>
      <c r="F100" s="80">
        <v>116.9</v>
      </c>
      <c r="G100" s="96">
        <v>0</v>
      </c>
      <c r="H100" s="107">
        <f t="shared" si="1"/>
        <v>0</v>
      </c>
      <c r="I100" s="17"/>
    </row>
    <row r="101" spans="1:8" ht="54" customHeight="1">
      <c r="A101" s="21" t="s">
        <v>139</v>
      </c>
      <c r="B101" s="65" t="s">
        <v>75</v>
      </c>
      <c r="C101" s="72"/>
      <c r="D101" s="39"/>
      <c r="E101" s="43"/>
      <c r="F101" s="78">
        <f>F102</f>
        <v>260</v>
      </c>
      <c r="G101" s="94">
        <f>G102</f>
        <v>76.7</v>
      </c>
      <c r="H101" s="107">
        <f t="shared" si="1"/>
        <v>29.5</v>
      </c>
    </row>
    <row r="102" spans="1:8" ht="27.75" customHeight="1">
      <c r="A102" s="21" t="s">
        <v>1</v>
      </c>
      <c r="B102" s="65" t="s">
        <v>75</v>
      </c>
      <c r="C102" s="72">
        <v>244</v>
      </c>
      <c r="D102" s="39" t="s">
        <v>177</v>
      </c>
      <c r="E102" s="43" t="s">
        <v>177</v>
      </c>
      <c r="F102" s="78">
        <v>260</v>
      </c>
      <c r="G102" s="97">
        <v>76.7</v>
      </c>
      <c r="H102" s="107">
        <f t="shared" si="1"/>
        <v>29.5</v>
      </c>
    </row>
    <row r="103" spans="1:8" ht="18" customHeight="1">
      <c r="A103" s="21" t="s">
        <v>37</v>
      </c>
      <c r="B103" s="65"/>
      <c r="C103" s="72"/>
      <c r="D103" s="40" t="s">
        <v>178</v>
      </c>
      <c r="E103" s="42" t="s">
        <v>175</v>
      </c>
      <c r="F103" s="75">
        <f>F105+F106</f>
        <v>1695</v>
      </c>
      <c r="G103" s="91">
        <f>G105</f>
        <v>258.9</v>
      </c>
      <c r="H103" s="74">
        <f t="shared" si="1"/>
        <v>15.274336283185837</v>
      </c>
    </row>
    <row r="104" spans="1:8" ht="71.25" customHeight="1">
      <c r="A104" s="21" t="s">
        <v>140</v>
      </c>
      <c r="B104" s="65" t="s">
        <v>76</v>
      </c>
      <c r="C104" s="72"/>
      <c r="D104" s="39"/>
      <c r="E104" s="43"/>
      <c r="F104" s="78">
        <f>F105</f>
        <v>1295</v>
      </c>
      <c r="G104" s="94">
        <f>G105</f>
        <v>258.9</v>
      </c>
      <c r="H104" s="107">
        <f t="shared" si="1"/>
        <v>19.99227799227799</v>
      </c>
    </row>
    <row r="105" spans="1:8" ht="27" customHeight="1">
      <c r="A105" s="21" t="s">
        <v>1</v>
      </c>
      <c r="B105" s="65" t="s">
        <v>76</v>
      </c>
      <c r="C105" s="72">
        <v>244</v>
      </c>
      <c r="D105" s="39" t="s">
        <v>178</v>
      </c>
      <c r="E105" s="43" t="s">
        <v>175</v>
      </c>
      <c r="F105" s="78">
        <v>1295</v>
      </c>
      <c r="G105" s="97">
        <v>258.9</v>
      </c>
      <c r="H105" s="107">
        <f t="shared" si="1"/>
        <v>19.99227799227799</v>
      </c>
    </row>
    <row r="106" spans="1:8" ht="54" customHeight="1">
      <c r="A106" s="26" t="s">
        <v>208</v>
      </c>
      <c r="B106" s="65" t="s">
        <v>209</v>
      </c>
      <c r="C106" s="72">
        <v>244</v>
      </c>
      <c r="D106" s="39" t="s">
        <v>178</v>
      </c>
      <c r="E106" s="43" t="s">
        <v>175</v>
      </c>
      <c r="F106" s="78">
        <v>400</v>
      </c>
      <c r="G106" s="97">
        <v>0</v>
      </c>
      <c r="H106" s="107">
        <f t="shared" si="1"/>
        <v>0</v>
      </c>
    </row>
    <row r="107" spans="1:8" ht="45.75" customHeight="1">
      <c r="A107" s="35" t="s">
        <v>180</v>
      </c>
      <c r="B107" s="82" t="s">
        <v>227</v>
      </c>
      <c r="C107" s="72"/>
      <c r="D107" s="39"/>
      <c r="E107" s="43"/>
      <c r="F107" s="75">
        <f aca="true" t="shared" si="2" ref="F107:G109">F108</f>
        <v>6308.7</v>
      </c>
      <c r="G107" s="91">
        <f t="shared" si="2"/>
        <v>0</v>
      </c>
      <c r="H107" s="107">
        <f t="shared" si="1"/>
        <v>0</v>
      </c>
    </row>
    <row r="108" spans="1:8" ht="18" customHeight="1">
      <c r="A108" s="21" t="s">
        <v>11</v>
      </c>
      <c r="B108" s="65"/>
      <c r="C108" s="72"/>
      <c r="D108" s="40" t="s">
        <v>172</v>
      </c>
      <c r="E108" s="42" t="s">
        <v>170</v>
      </c>
      <c r="F108" s="78">
        <f t="shared" si="2"/>
        <v>6308.7</v>
      </c>
      <c r="G108" s="94">
        <f t="shared" si="2"/>
        <v>0</v>
      </c>
      <c r="H108" s="107">
        <f t="shared" si="1"/>
        <v>0</v>
      </c>
    </row>
    <row r="109" spans="1:8" ht="85.5" customHeight="1">
      <c r="A109" s="26" t="s">
        <v>226</v>
      </c>
      <c r="B109" s="65" t="s">
        <v>227</v>
      </c>
      <c r="C109" s="39"/>
      <c r="D109" s="39"/>
      <c r="E109" s="43"/>
      <c r="F109" s="78">
        <f t="shared" si="2"/>
        <v>6308.7</v>
      </c>
      <c r="G109" s="78">
        <f t="shared" si="2"/>
        <v>0</v>
      </c>
      <c r="H109" s="107">
        <f t="shared" si="1"/>
        <v>0</v>
      </c>
    </row>
    <row r="110" spans="1:8" ht="27" customHeight="1">
      <c r="A110" s="21" t="s">
        <v>1</v>
      </c>
      <c r="B110" s="65" t="s">
        <v>227</v>
      </c>
      <c r="C110" s="72">
        <v>244</v>
      </c>
      <c r="D110" s="39" t="s">
        <v>172</v>
      </c>
      <c r="E110" s="43" t="s">
        <v>170</v>
      </c>
      <c r="F110" s="78">
        <v>6308.7</v>
      </c>
      <c r="G110" s="97">
        <v>0</v>
      </c>
      <c r="H110" s="107">
        <f t="shared" si="1"/>
        <v>0</v>
      </c>
    </row>
    <row r="111" spans="1:8" s="12" customFormat="1" ht="30.75" customHeight="1">
      <c r="A111" s="35" t="s">
        <v>166</v>
      </c>
      <c r="B111" s="63" t="s">
        <v>78</v>
      </c>
      <c r="C111" s="70"/>
      <c r="D111" s="45"/>
      <c r="E111" s="58"/>
      <c r="F111" s="76">
        <f>F112+F162+F167+F171+F175</f>
        <v>16072</v>
      </c>
      <c r="G111" s="92">
        <f>G112+G162+G167+G171+G175</f>
        <v>6706.900000000001</v>
      </c>
      <c r="H111" s="74">
        <f t="shared" si="1"/>
        <v>41.730338476854165</v>
      </c>
    </row>
    <row r="112" spans="1:8" s="12" customFormat="1" ht="21.75" customHeight="1">
      <c r="A112" s="28" t="s">
        <v>143</v>
      </c>
      <c r="B112" s="63"/>
      <c r="C112" s="70"/>
      <c r="D112" s="45" t="s">
        <v>174</v>
      </c>
      <c r="E112" s="58" t="s">
        <v>173</v>
      </c>
      <c r="F112" s="76">
        <f>F113+F116+F143+F146+F138</f>
        <v>14926.6</v>
      </c>
      <c r="G112" s="92">
        <f>G113+G116+G143+G146+G138</f>
        <v>6136.8</v>
      </c>
      <c r="H112" s="74">
        <f t="shared" si="1"/>
        <v>41.11318049656318</v>
      </c>
    </row>
    <row r="113" spans="1:8" s="12" customFormat="1" ht="42" customHeight="1">
      <c r="A113" s="21" t="s">
        <v>18</v>
      </c>
      <c r="B113" s="63"/>
      <c r="C113" s="70"/>
      <c r="D113" s="45" t="s">
        <v>174</v>
      </c>
      <c r="E113" s="58" t="s">
        <v>170</v>
      </c>
      <c r="F113" s="76">
        <f>F114</f>
        <v>105</v>
      </c>
      <c r="G113" s="92">
        <f>G114</f>
        <v>0</v>
      </c>
      <c r="H113" s="74">
        <f t="shared" si="1"/>
        <v>0</v>
      </c>
    </row>
    <row r="114" spans="1:8" s="12" customFormat="1" ht="28.5" customHeight="1">
      <c r="A114" s="22" t="s">
        <v>141</v>
      </c>
      <c r="B114" s="64" t="s">
        <v>77</v>
      </c>
      <c r="C114" s="71"/>
      <c r="D114" s="37"/>
      <c r="E114" s="50"/>
      <c r="F114" s="79">
        <f>F115</f>
        <v>105</v>
      </c>
      <c r="G114" s="95">
        <f>G115</f>
        <v>0</v>
      </c>
      <c r="H114" s="107">
        <f t="shared" si="1"/>
        <v>0</v>
      </c>
    </row>
    <row r="115" spans="1:8" s="12" customFormat="1" ht="43.5" customHeight="1">
      <c r="A115" s="22" t="s">
        <v>142</v>
      </c>
      <c r="B115" s="64" t="s">
        <v>77</v>
      </c>
      <c r="C115" s="71">
        <v>123</v>
      </c>
      <c r="D115" s="37" t="s">
        <v>174</v>
      </c>
      <c r="E115" s="50" t="s">
        <v>170</v>
      </c>
      <c r="F115" s="79">
        <v>105</v>
      </c>
      <c r="G115" s="103">
        <v>0</v>
      </c>
      <c r="H115" s="107">
        <f t="shared" si="1"/>
        <v>0</v>
      </c>
    </row>
    <row r="116" spans="1:8" s="12" customFormat="1" ht="42" customHeight="1">
      <c r="A116" s="22" t="s">
        <v>19</v>
      </c>
      <c r="B116" s="64"/>
      <c r="C116" s="71"/>
      <c r="D116" s="38" t="s">
        <v>174</v>
      </c>
      <c r="E116" s="57" t="s">
        <v>168</v>
      </c>
      <c r="F116" s="77">
        <f>F117+F120+F123+F126+F135+F136</f>
        <v>12366.900000000001</v>
      </c>
      <c r="G116" s="93">
        <f>G117+G120+G123+G126+G135+G136</f>
        <v>5240.5</v>
      </c>
      <c r="H116" s="74">
        <f t="shared" si="1"/>
        <v>42.37521124938343</v>
      </c>
    </row>
    <row r="117" spans="1:8" s="12" customFormat="1" ht="43.5" customHeight="1">
      <c r="A117" s="29" t="s">
        <v>144</v>
      </c>
      <c r="B117" s="65" t="s">
        <v>79</v>
      </c>
      <c r="C117" s="69"/>
      <c r="D117" s="40"/>
      <c r="E117" s="43"/>
      <c r="F117" s="78">
        <f>F118+F119</f>
        <v>7590.5</v>
      </c>
      <c r="G117" s="94">
        <f>G118+G119</f>
        <v>3035.3</v>
      </c>
      <c r="H117" s="107">
        <f t="shared" si="1"/>
        <v>39.98814307357882</v>
      </c>
    </row>
    <row r="118" spans="1:8" s="12" customFormat="1" ht="24" customHeight="1">
      <c r="A118" s="22" t="s">
        <v>145</v>
      </c>
      <c r="B118" s="65" t="s">
        <v>79</v>
      </c>
      <c r="C118" s="71">
        <v>121</v>
      </c>
      <c r="D118" s="37" t="s">
        <v>174</v>
      </c>
      <c r="E118" s="50" t="s">
        <v>168</v>
      </c>
      <c r="F118" s="79">
        <v>5829.9</v>
      </c>
      <c r="G118" s="103">
        <v>2188.6</v>
      </c>
      <c r="H118" s="107">
        <f t="shared" si="1"/>
        <v>37.540952675003005</v>
      </c>
    </row>
    <row r="119" spans="1:8" s="12" customFormat="1" ht="44.25" customHeight="1">
      <c r="A119" s="22" t="s">
        <v>74</v>
      </c>
      <c r="B119" s="65" t="s">
        <v>79</v>
      </c>
      <c r="C119" s="71">
        <v>129</v>
      </c>
      <c r="D119" s="37" t="s">
        <v>174</v>
      </c>
      <c r="E119" s="50" t="s">
        <v>168</v>
      </c>
      <c r="F119" s="79">
        <v>1760.6</v>
      </c>
      <c r="G119" s="103">
        <v>846.7</v>
      </c>
      <c r="H119" s="107">
        <f t="shared" si="1"/>
        <v>48.09155969555834</v>
      </c>
    </row>
    <row r="120" spans="1:8" s="12" customFormat="1" ht="30.75" customHeight="1">
      <c r="A120" s="29" t="s">
        <v>39</v>
      </c>
      <c r="B120" s="65" t="s">
        <v>81</v>
      </c>
      <c r="C120" s="72"/>
      <c r="D120" s="39"/>
      <c r="E120" s="43"/>
      <c r="F120" s="78">
        <f>F121+F122</f>
        <v>1401.5</v>
      </c>
      <c r="G120" s="94">
        <f>G121+G122</f>
        <v>772.4</v>
      </c>
      <c r="H120" s="107">
        <f t="shared" si="1"/>
        <v>55.11237959329291</v>
      </c>
    </row>
    <row r="121" spans="1:8" s="12" customFormat="1" ht="24" customHeight="1">
      <c r="A121" s="22" t="s">
        <v>145</v>
      </c>
      <c r="B121" s="65" t="s">
        <v>81</v>
      </c>
      <c r="C121" s="71">
        <v>121</v>
      </c>
      <c r="D121" s="37" t="s">
        <v>174</v>
      </c>
      <c r="E121" s="50" t="s">
        <v>168</v>
      </c>
      <c r="F121" s="79">
        <v>1076.4</v>
      </c>
      <c r="G121" s="103">
        <v>598.8</v>
      </c>
      <c r="H121" s="107">
        <f t="shared" si="1"/>
        <v>55.629877369007794</v>
      </c>
    </row>
    <row r="122" spans="1:8" s="12" customFormat="1" ht="44.25" customHeight="1">
      <c r="A122" s="22" t="s">
        <v>74</v>
      </c>
      <c r="B122" s="65" t="s">
        <v>81</v>
      </c>
      <c r="C122" s="71">
        <v>129</v>
      </c>
      <c r="D122" s="37" t="s">
        <v>174</v>
      </c>
      <c r="E122" s="50" t="s">
        <v>168</v>
      </c>
      <c r="F122" s="79">
        <v>325.1</v>
      </c>
      <c r="G122" s="103">
        <v>173.6</v>
      </c>
      <c r="H122" s="107">
        <f t="shared" si="1"/>
        <v>53.39895416794832</v>
      </c>
    </row>
    <row r="123" spans="1:8" s="12" customFormat="1" ht="58.5" customHeight="1">
      <c r="A123" s="22" t="s">
        <v>146</v>
      </c>
      <c r="B123" s="65" t="s">
        <v>100</v>
      </c>
      <c r="C123" s="71"/>
      <c r="D123" s="37"/>
      <c r="E123" s="50"/>
      <c r="F123" s="79">
        <f>F124+F125</f>
        <v>556.1</v>
      </c>
      <c r="G123" s="95">
        <f>G124+G125</f>
        <v>194.39999999999998</v>
      </c>
      <c r="H123" s="107">
        <f t="shared" si="1"/>
        <v>34.95774141341485</v>
      </c>
    </row>
    <row r="124" spans="1:8" s="12" customFormat="1" ht="22.5" customHeight="1">
      <c r="A124" s="22" t="s">
        <v>145</v>
      </c>
      <c r="B124" s="65" t="s">
        <v>100</v>
      </c>
      <c r="C124" s="72">
        <v>121</v>
      </c>
      <c r="D124" s="39" t="s">
        <v>174</v>
      </c>
      <c r="E124" s="43" t="s">
        <v>168</v>
      </c>
      <c r="F124" s="78">
        <v>427.1</v>
      </c>
      <c r="G124" s="97">
        <v>151.1</v>
      </c>
      <c r="H124" s="107">
        <f t="shared" si="1"/>
        <v>35.37813158510887</v>
      </c>
    </row>
    <row r="125" spans="1:8" s="12" customFormat="1" ht="44.25" customHeight="1">
      <c r="A125" s="22" t="s">
        <v>74</v>
      </c>
      <c r="B125" s="65" t="s">
        <v>100</v>
      </c>
      <c r="C125" s="72">
        <v>129</v>
      </c>
      <c r="D125" s="39" t="s">
        <v>174</v>
      </c>
      <c r="E125" s="43" t="s">
        <v>168</v>
      </c>
      <c r="F125" s="78">
        <v>129</v>
      </c>
      <c r="G125" s="97">
        <v>43.3</v>
      </c>
      <c r="H125" s="107">
        <f t="shared" si="1"/>
        <v>33.565891472868216</v>
      </c>
    </row>
    <row r="126" spans="1:8" s="12" customFormat="1" ht="45" customHeight="1">
      <c r="A126" s="21" t="s">
        <v>38</v>
      </c>
      <c r="B126" s="65" t="s">
        <v>80</v>
      </c>
      <c r="C126" s="72"/>
      <c r="D126" s="39"/>
      <c r="E126" s="43"/>
      <c r="F126" s="78">
        <f>F127+F128+F131+F129+F130+F132+F133</f>
        <v>2722.6</v>
      </c>
      <c r="G126" s="94">
        <f>G127+G128+G131+G129+G130+G132+G133</f>
        <v>1230.9</v>
      </c>
      <c r="H126" s="107">
        <f t="shared" si="1"/>
        <v>45.210460589142734</v>
      </c>
    </row>
    <row r="127" spans="1:8" ht="23.25" customHeight="1">
      <c r="A127" s="22" t="s">
        <v>145</v>
      </c>
      <c r="B127" s="65" t="s">
        <v>80</v>
      </c>
      <c r="C127" s="71">
        <v>121</v>
      </c>
      <c r="D127" s="37" t="s">
        <v>174</v>
      </c>
      <c r="E127" s="50" t="s">
        <v>168</v>
      </c>
      <c r="F127" s="79">
        <v>734</v>
      </c>
      <c r="G127" s="103">
        <v>311.4</v>
      </c>
      <c r="H127" s="107">
        <f t="shared" si="1"/>
        <v>42.42506811989101</v>
      </c>
    </row>
    <row r="128" spans="1:8" ht="42.75" customHeight="1">
      <c r="A128" s="22" t="s">
        <v>74</v>
      </c>
      <c r="B128" s="65" t="s">
        <v>80</v>
      </c>
      <c r="C128" s="71">
        <v>129</v>
      </c>
      <c r="D128" s="37" t="s">
        <v>174</v>
      </c>
      <c r="E128" s="50" t="s">
        <v>168</v>
      </c>
      <c r="F128" s="79">
        <v>221.7</v>
      </c>
      <c r="G128" s="103">
        <v>120.6</v>
      </c>
      <c r="H128" s="107">
        <f t="shared" si="1"/>
        <v>54.397834912043294</v>
      </c>
    </row>
    <row r="129" spans="1:8" ht="26.25" customHeight="1">
      <c r="A129" s="21" t="s">
        <v>147</v>
      </c>
      <c r="B129" s="65" t="s">
        <v>80</v>
      </c>
      <c r="C129" s="71">
        <v>122</v>
      </c>
      <c r="D129" s="37" t="s">
        <v>174</v>
      </c>
      <c r="E129" s="50" t="s">
        <v>168</v>
      </c>
      <c r="F129" s="79">
        <v>39</v>
      </c>
      <c r="G129" s="103">
        <v>14.4</v>
      </c>
      <c r="H129" s="107">
        <f t="shared" si="1"/>
        <v>36.92307692307693</v>
      </c>
    </row>
    <row r="130" spans="1:8" ht="29.25" customHeight="1">
      <c r="A130" s="22" t="s">
        <v>1</v>
      </c>
      <c r="B130" s="65" t="s">
        <v>80</v>
      </c>
      <c r="C130" s="71">
        <v>244</v>
      </c>
      <c r="D130" s="37" t="s">
        <v>174</v>
      </c>
      <c r="E130" s="50" t="s">
        <v>168</v>
      </c>
      <c r="F130" s="79">
        <v>1648.7</v>
      </c>
      <c r="G130" s="103">
        <v>726.7</v>
      </c>
      <c r="H130" s="107">
        <f>G130/F130*100</f>
        <v>44.07715169527507</v>
      </c>
    </row>
    <row r="131" spans="1:8" ht="29.25" customHeight="1">
      <c r="A131" s="22" t="s">
        <v>148</v>
      </c>
      <c r="B131" s="65" t="s">
        <v>80</v>
      </c>
      <c r="C131" s="71">
        <v>831</v>
      </c>
      <c r="D131" s="37" t="s">
        <v>174</v>
      </c>
      <c r="E131" s="50" t="s">
        <v>168</v>
      </c>
      <c r="F131" s="79">
        <v>10</v>
      </c>
      <c r="G131" s="103">
        <v>0</v>
      </c>
      <c r="H131" s="107">
        <f t="shared" si="1"/>
        <v>0</v>
      </c>
    </row>
    <row r="132" spans="1:8" ht="15">
      <c r="A132" s="22" t="s">
        <v>129</v>
      </c>
      <c r="B132" s="65" t="s">
        <v>80</v>
      </c>
      <c r="C132" s="71">
        <v>852</v>
      </c>
      <c r="D132" s="37" t="s">
        <v>174</v>
      </c>
      <c r="E132" s="50" t="s">
        <v>168</v>
      </c>
      <c r="F132" s="79">
        <v>57.2</v>
      </c>
      <c r="G132" s="103">
        <v>52.9</v>
      </c>
      <c r="H132" s="107">
        <f t="shared" si="1"/>
        <v>92.48251748251748</v>
      </c>
    </row>
    <row r="133" spans="1:8" ht="15">
      <c r="A133" s="22" t="s">
        <v>33</v>
      </c>
      <c r="B133" s="65" t="s">
        <v>80</v>
      </c>
      <c r="C133" s="71">
        <v>853</v>
      </c>
      <c r="D133" s="37" t="s">
        <v>174</v>
      </c>
      <c r="E133" s="50" t="s">
        <v>168</v>
      </c>
      <c r="F133" s="79">
        <v>12</v>
      </c>
      <c r="G133" s="103">
        <v>4.9</v>
      </c>
      <c r="H133" s="107">
        <f t="shared" si="1"/>
        <v>40.833333333333336</v>
      </c>
    </row>
    <row r="134" spans="1:8" ht="45" customHeight="1">
      <c r="A134" s="22" t="s">
        <v>146</v>
      </c>
      <c r="B134" s="65" t="s">
        <v>89</v>
      </c>
      <c r="C134" s="71"/>
      <c r="D134" s="37"/>
      <c r="E134" s="50"/>
      <c r="F134" s="79">
        <f>F135</f>
        <v>36.2</v>
      </c>
      <c r="G134" s="95">
        <f>G135</f>
        <v>0</v>
      </c>
      <c r="H134" s="107">
        <f t="shared" si="1"/>
        <v>0</v>
      </c>
    </row>
    <row r="135" spans="1:8" ht="27.75" customHeight="1">
      <c r="A135" s="22" t="s">
        <v>1</v>
      </c>
      <c r="B135" s="65" t="s">
        <v>89</v>
      </c>
      <c r="C135" s="71">
        <v>244</v>
      </c>
      <c r="D135" s="37" t="s">
        <v>174</v>
      </c>
      <c r="E135" s="50" t="s">
        <v>168</v>
      </c>
      <c r="F135" s="79">
        <v>36.2</v>
      </c>
      <c r="G135" s="103">
        <v>0</v>
      </c>
      <c r="H135" s="107">
        <f t="shared" si="1"/>
        <v>0</v>
      </c>
    </row>
    <row r="136" spans="1:8" ht="42" customHeight="1">
      <c r="A136" s="22" t="s">
        <v>154</v>
      </c>
      <c r="B136" s="64" t="s">
        <v>93</v>
      </c>
      <c r="C136" s="71"/>
      <c r="D136" s="37"/>
      <c r="E136" s="44"/>
      <c r="F136" s="79">
        <f>F137</f>
        <v>60</v>
      </c>
      <c r="G136" s="95">
        <f>G137</f>
        <v>7.5</v>
      </c>
      <c r="H136" s="107">
        <f t="shared" si="1"/>
        <v>12.5</v>
      </c>
    </row>
    <row r="137" spans="1:8" ht="27.75" customHeight="1">
      <c r="A137" s="22" t="s">
        <v>1</v>
      </c>
      <c r="B137" s="64" t="s">
        <v>93</v>
      </c>
      <c r="C137" s="71">
        <v>244</v>
      </c>
      <c r="D137" s="37" t="s">
        <v>174</v>
      </c>
      <c r="E137" s="44" t="s">
        <v>168</v>
      </c>
      <c r="F137" s="79">
        <v>60</v>
      </c>
      <c r="G137" s="96">
        <v>7.5</v>
      </c>
      <c r="H137" s="107">
        <f t="shared" si="1"/>
        <v>12.5</v>
      </c>
    </row>
    <row r="138" spans="1:8" ht="27.75" customHeight="1">
      <c r="A138" s="84" t="s">
        <v>190</v>
      </c>
      <c r="B138" s="64"/>
      <c r="C138" s="71"/>
      <c r="D138" s="38" t="s">
        <v>174</v>
      </c>
      <c r="E138" s="57" t="s">
        <v>191</v>
      </c>
      <c r="F138" s="77">
        <f>F139</f>
        <v>211.39999999999998</v>
      </c>
      <c r="G138" s="93">
        <f>G139</f>
        <v>105.69999999999999</v>
      </c>
      <c r="H138" s="74">
        <f t="shared" si="1"/>
        <v>50</v>
      </c>
    </row>
    <row r="139" spans="1:8" ht="27.75" customHeight="1">
      <c r="A139" s="22" t="s">
        <v>40</v>
      </c>
      <c r="B139" s="64"/>
      <c r="C139" s="71">
        <v>540</v>
      </c>
      <c r="D139" s="38"/>
      <c r="E139" s="57"/>
      <c r="F139" s="79">
        <f>F140+F141+F142</f>
        <v>211.39999999999998</v>
      </c>
      <c r="G139" s="95">
        <f>G140+G141+G142</f>
        <v>105.69999999999999</v>
      </c>
      <c r="H139" s="107">
        <f t="shared" si="1"/>
        <v>50</v>
      </c>
    </row>
    <row r="140" spans="1:8" ht="27.75" customHeight="1">
      <c r="A140" s="22" t="s">
        <v>192</v>
      </c>
      <c r="B140" s="64" t="s">
        <v>87</v>
      </c>
      <c r="C140" s="71">
        <v>540</v>
      </c>
      <c r="D140" s="37" t="s">
        <v>174</v>
      </c>
      <c r="E140" s="44" t="s">
        <v>191</v>
      </c>
      <c r="F140" s="79">
        <v>74</v>
      </c>
      <c r="G140" s="96">
        <v>37</v>
      </c>
      <c r="H140" s="107">
        <f t="shared" si="1"/>
        <v>50</v>
      </c>
    </row>
    <row r="141" spans="1:8" ht="27.75" customHeight="1">
      <c r="A141" s="22" t="s">
        <v>193</v>
      </c>
      <c r="B141" s="64" t="s">
        <v>84</v>
      </c>
      <c r="C141" s="71">
        <v>540</v>
      </c>
      <c r="D141" s="37" t="s">
        <v>174</v>
      </c>
      <c r="E141" s="44" t="s">
        <v>191</v>
      </c>
      <c r="F141" s="79">
        <v>59.1</v>
      </c>
      <c r="G141" s="96">
        <v>29.6</v>
      </c>
      <c r="H141" s="107">
        <f t="shared" si="1"/>
        <v>50.08460236886633</v>
      </c>
    </row>
    <row r="142" spans="1:8" ht="57.75" customHeight="1">
      <c r="A142" s="22" t="s">
        <v>194</v>
      </c>
      <c r="B142" s="64" t="s">
        <v>103</v>
      </c>
      <c r="C142" s="71">
        <v>540</v>
      </c>
      <c r="D142" s="37" t="s">
        <v>174</v>
      </c>
      <c r="E142" s="44" t="s">
        <v>191</v>
      </c>
      <c r="F142" s="79">
        <v>78.3</v>
      </c>
      <c r="G142" s="96">
        <v>39.1</v>
      </c>
      <c r="H142" s="107">
        <f t="shared" si="1"/>
        <v>49.93614303959132</v>
      </c>
    </row>
    <row r="143" spans="1:8" ht="15">
      <c r="A143" s="21" t="s">
        <v>149</v>
      </c>
      <c r="B143" s="65"/>
      <c r="C143" s="72"/>
      <c r="D143" s="40" t="s">
        <v>174</v>
      </c>
      <c r="E143" s="42" t="s">
        <v>178</v>
      </c>
      <c r="F143" s="75">
        <f>F144</f>
        <v>100</v>
      </c>
      <c r="G143" s="91">
        <f>G144</f>
        <v>0</v>
      </c>
      <c r="H143" s="74">
        <f t="shared" si="1"/>
        <v>0</v>
      </c>
    </row>
    <row r="144" spans="1:8" ht="27" customHeight="1">
      <c r="A144" s="21" t="s">
        <v>150</v>
      </c>
      <c r="B144" s="65" t="s">
        <v>82</v>
      </c>
      <c r="C144" s="72"/>
      <c r="D144" s="39"/>
      <c r="E144" s="43"/>
      <c r="F144" s="78">
        <f>F145</f>
        <v>100</v>
      </c>
      <c r="G144" s="94">
        <f>G145</f>
        <v>0</v>
      </c>
      <c r="H144" s="107">
        <f t="shared" si="1"/>
        <v>0</v>
      </c>
    </row>
    <row r="145" spans="1:8" ht="15">
      <c r="A145" s="21" t="s">
        <v>21</v>
      </c>
      <c r="B145" s="65" t="s">
        <v>82</v>
      </c>
      <c r="C145" s="72">
        <v>870</v>
      </c>
      <c r="D145" s="39" t="s">
        <v>174</v>
      </c>
      <c r="E145" s="43" t="s">
        <v>178</v>
      </c>
      <c r="F145" s="78">
        <v>100</v>
      </c>
      <c r="G145" s="97">
        <v>0</v>
      </c>
      <c r="H145" s="107">
        <f t="shared" si="1"/>
        <v>0</v>
      </c>
    </row>
    <row r="146" spans="1:8" ht="15">
      <c r="A146" s="22" t="s">
        <v>20</v>
      </c>
      <c r="B146" s="65"/>
      <c r="C146" s="72"/>
      <c r="D146" s="40" t="s">
        <v>174</v>
      </c>
      <c r="E146" s="42" t="s">
        <v>179</v>
      </c>
      <c r="F146" s="75">
        <f>F147+F149+F152+F154+F156+F158+F160</f>
        <v>2143.3</v>
      </c>
      <c r="G146" s="91">
        <f>G147+G149+G152+G154+G156+G158+G160</f>
        <v>790.6</v>
      </c>
      <c r="H146" s="74">
        <f t="shared" si="1"/>
        <v>36.88704334437549</v>
      </c>
    </row>
    <row r="147" spans="1:8" ht="41.25" customHeight="1">
      <c r="A147" s="25" t="s">
        <v>151</v>
      </c>
      <c r="B147" s="64" t="s">
        <v>90</v>
      </c>
      <c r="C147" s="71"/>
      <c r="D147" s="37"/>
      <c r="E147" s="44"/>
      <c r="F147" s="79">
        <f>F148</f>
        <v>337.3</v>
      </c>
      <c r="G147" s="95">
        <f>G148</f>
        <v>1.7</v>
      </c>
      <c r="H147" s="107">
        <f t="shared" si="1"/>
        <v>0.5040023717758672</v>
      </c>
    </row>
    <row r="148" spans="1:8" ht="27" customHeight="1">
      <c r="A148" s="22" t="s">
        <v>1</v>
      </c>
      <c r="B148" s="64" t="s">
        <v>90</v>
      </c>
      <c r="C148" s="71">
        <v>244</v>
      </c>
      <c r="D148" s="37" t="s">
        <v>174</v>
      </c>
      <c r="E148" s="50" t="s">
        <v>179</v>
      </c>
      <c r="F148" s="79">
        <v>337.3</v>
      </c>
      <c r="G148" s="103">
        <v>1.7</v>
      </c>
      <c r="H148" s="107">
        <f t="shared" si="1"/>
        <v>0.5040023717758672</v>
      </c>
    </row>
    <row r="149" spans="1:8" ht="29.25" customHeight="1">
      <c r="A149" s="25" t="s">
        <v>152</v>
      </c>
      <c r="B149" s="64" t="s">
        <v>91</v>
      </c>
      <c r="C149" s="71"/>
      <c r="D149" s="37"/>
      <c r="E149" s="44"/>
      <c r="F149" s="79">
        <f>F150+F151</f>
        <v>220</v>
      </c>
      <c r="G149" s="95">
        <f>G150+G151</f>
        <v>115.8</v>
      </c>
      <c r="H149" s="107">
        <f t="shared" si="1"/>
        <v>52.63636363636364</v>
      </c>
    </row>
    <row r="150" spans="1:8" ht="27" customHeight="1">
      <c r="A150" s="22" t="s">
        <v>1</v>
      </c>
      <c r="B150" s="64" t="s">
        <v>91</v>
      </c>
      <c r="C150" s="71">
        <v>244</v>
      </c>
      <c r="D150" s="37" t="s">
        <v>174</v>
      </c>
      <c r="E150" s="44" t="s">
        <v>179</v>
      </c>
      <c r="F150" s="79">
        <v>200</v>
      </c>
      <c r="G150" s="96">
        <v>99</v>
      </c>
      <c r="H150" s="107">
        <f t="shared" si="1"/>
        <v>49.5</v>
      </c>
    </row>
    <row r="151" spans="1:8" ht="21" customHeight="1">
      <c r="A151" s="22" t="s">
        <v>33</v>
      </c>
      <c r="B151" s="64" t="s">
        <v>91</v>
      </c>
      <c r="C151" s="71">
        <v>853</v>
      </c>
      <c r="D151" s="37" t="s">
        <v>174</v>
      </c>
      <c r="E151" s="44" t="s">
        <v>179</v>
      </c>
      <c r="F151" s="79">
        <v>20</v>
      </c>
      <c r="G151" s="96">
        <v>16.8</v>
      </c>
      <c r="H151" s="107">
        <f aca="true" t="shared" si="3" ref="H151:H178">G151/F151*100</f>
        <v>84.00000000000001</v>
      </c>
    </row>
    <row r="152" spans="1:8" ht="41.25" customHeight="1">
      <c r="A152" s="22" t="s">
        <v>153</v>
      </c>
      <c r="B152" s="64" t="s">
        <v>92</v>
      </c>
      <c r="C152" s="71"/>
      <c r="D152" s="37"/>
      <c r="E152" s="44"/>
      <c r="F152" s="79">
        <f>F153</f>
        <v>50</v>
      </c>
      <c r="G152" s="95">
        <f>G153</f>
        <v>13</v>
      </c>
      <c r="H152" s="107">
        <f t="shared" si="3"/>
        <v>26</v>
      </c>
    </row>
    <row r="153" spans="1:8" ht="22.5" customHeight="1">
      <c r="A153" s="22" t="s">
        <v>197</v>
      </c>
      <c r="B153" s="64" t="s">
        <v>92</v>
      </c>
      <c r="C153" s="71">
        <v>350</v>
      </c>
      <c r="D153" s="37" t="s">
        <v>174</v>
      </c>
      <c r="E153" s="44" t="s">
        <v>179</v>
      </c>
      <c r="F153" s="79">
        <v>50</v>
      </c>
      <c r="G153" s="96">
        <v>13</v>
      </c>
      <c r="H153" s="107">
        <f t="shared" si="3"/>
        <v>26</v>
      </c>
    </row>
    <row r="154" spans="1:8" ht="60" customHeight="1">
      <c r="A154" s="22" t="s">
        <v>155</v>
      </c>
      <c r="B154" s="64" t="s">
        <v>94</v>
      </c>
      <c r="C154" s="71"/>
      <c r="D154" s="37"/>
      <c r="E154" s="50"/>
      <c r="F154" s="79">
        <f>F155</f>
        <v>1036</v>
      </c>
      <c r="G154" s="95">
        <f>G155</f>
        <v>551.4</v>
      </c>
      <c r="H154" s="107">
        <f t="shared" si="3"/>
        <v>53.22393822393822</v>
      </c>
    </row>
    <row r="155" spans="1:8" ht="27" customHeight="1">
      <c r="A155" s="22" t="s">
        <v>1</v>
      </c>
      <c r="B155" s="64" t="s">
        <v>94</v>
      </c>
      <c r="C155" s="71">
        <v>244</v>
      </c>
      <c r="D155" s="37" t="s">
        <v>174</v>
      </c>
      <c r="E155" s="50" t="s">
        <v>179</v>
      </c>
      <c r="F155" s="79">
        <v>1036</v>
      </c>
      <c r="G155" s="103">
        <v>551.4</v>
      </c>
      <c r="H155" s="107">
        <f t="shared" si="3"/>
        <v>53.22393822393822</v>
      </c>
    </row>
    <row r="156" spans="1:8" ht="42" customHeight="1">
      <c r="A156" s="22" t="s">
        <v>156</v>
      </c>
      <c r="B156" s="64" t="s">
        <v>97</v>
      </c>
      <c r="C156" s="71"/>
      <c r="D156" s="37"/>
      <c r="E156" s="50"/>
      <c r="F156" s="79">
        <f>F157</f>
        <v>50</v>
      </c>
      <c r="G156" s="95">
        <f>G157</f>
        <v>0</v>
      </c>
      <c r="H156" s="107">
        <f t="shared" si="3"/>
        <v>0</v>
      </c>
    </row>
    <row r="157" spans="1:8" ht="30" customHeight="1">
      <c r="A157" s="22" t="s">
        <v>1</v>
      </c>
      <c r="B157" s="64" t="s">
        <v>97</v>
      </c>
      <c r="C157" s="71">
        <v>244</v>
      </c>
      <c r="D157" s="37" t="s">
        <v>174</v>
      </c>
      <c r="E157" s="50" t="s">
        <v>179</v>
      </c>
      <c r="F157" s="79">
        <v>50</v>
      </c>
      <c r="G157" s="103">
        <v>0</v>
      </c>
      <c r="H157" s="107">
        <f t="shared" si="3"/>
        <v>0</v>
      </c>
    </row>
    <row r="158" spans="1:8" ht="27" customHeight="1">
      <c r="A158" s="22" t="s">
        <v>101</v>
      </c>
      <c r="B158" s="64" t="s">
        <v>102</v>
      </c>
      <c r="C158" s="71"/>
      <c r="D158" s="37"/>
      <c r="E158" s="50"/>
      <c r="F158" s="79">
        <f>F159</f>
        <v>50</v>
      </c>
      <c r="G158" s="95">
        <f>G159</f>
        <v>0</v>
      </c>
      <c r="H158" s="107">
        <f t="shared" si="3"/>
        <v>0</v>
      </c>
    </row>
    <row r="159" spans="1:8" ht="27" customHeight="1">
      <c r="A159" s="22" t="s">
        <v>1</v>
      </c>
      <c r="B159" s="64" t="s">
        <v>102</v>
      </c>
      <c r="C159" s="71">
        <v>244</v>
      </c>
      <c r="D159" s="37" t="s">
        <v>174</v>
      </c>
      <c r="E159" s="50" t="s">
        <v>179</v>
      </c>
      <c r="F159" s="79">
        <v>50</v>
      </c>
      <c r="G159" s="103">
        <v>0</v>
      </c>
      <c r="H159" s="107">
        <f t="shared" si="3"/>
        <v>0</v>
      </c>
    </row>
    <row r="160" spans="1:8" ht="57" customHeight="1">
      <c r="A160" s="22" t="s">
        <v>157</v>
      </c>
      <c r="B160" s="64" t="s">
        <v>158</v>
      </c>
      <c r="C160" s="71"/>
      <c r="D160" s="37"/>
      <c r="E160" s="50"/>
      <c r="F160" s="79">
        <f>F161</f>
        <v>400</v>
      </c>
      <c r="G160" s="95">
        <f>G161</f>
        <v>108.7</v>
      </c>
      <c r="H160" s="107">
        <f t="shared" si="3"/>
        <v>27.175</v>
      </c>
    </row>
    <row r="161" spans="1:8" ht="27" customHeight="1">
      <c r="A161" s="22" t="s">
        <v>1</v>
      </c>
      <c r="B161" s="64" t="s">
        <v>158</v>
      </c>
      <c r="C161" s="71">
        <v>244</v>
      </c>
      <c r="D161" s="37" t="s">
        <v>174</v>
      </c>
      <c r="E161" s="50" t="s">
        <v>179</v>
      </c>
      <c r="F161" s="79">
        <v>400</v>
      </c>
      <c r="G161" s="103">
        <v>108.7</v>
      </c>
      <c r="H161" s="107">
        <f t="shared" si="3"/>
        <v>27.175</v>
      </c>
    </row>
    <row r="162" spans="1:8" ht="15">
      <c r="A162" s="21" t="s">
        <v>22</v>
      </c>
      <c r="B162" s="65"/>
      <c r="C162" s="72"/>
      <c r="D162" s="40" t="s">
        <v>175</v>
      </c>
      <c r="E162" s="42" t="s">
        <v>170</v>
      </c>
      <c r="F162" s="75">
        <f>F163+F165+F166</f>
        <v>254.4</v>
      </c>
      <c r="G162" s="91">
        <f>G163+G165+G166</f>
        <v>106.5</v>
      </c>
      <c r="H162" s="74">
        <f t="shared" si="3"/>
        <v>41.863207547169814</v>
      </c>
    </row>
    <row r="163" spans="1:8" ht="40.5" customHeight="1">
      <c r="A163" s="21" t="s">
        <v>45</v>
      </c>
      <c r="B163" s="65" t="s">
        <v>95</v>
      </c>
      <c r="C163" s="72"/>
      <c r="D163" s="39"/>
      <c r="E163" s="43"/>
      <c r="F163" s="78">
        <f>F164</f>
        <v>195.4</v>
      </c>
      <c r="G163" s="94">
        <f>G164</f>
        <v>82.7</v>
      </c>
      <c r="H163" s="107">
        <f t="shared" si="3"/>
        <v>42.32343909928352</v>
      </c>
    </row>
    <row r="164" spans="1:8" ht="23.25" customHeight="1">
      <c r="A164" s="22" t="s">
        <v>159</v>
      </c>
      <c r="B164" s="65" t="s">
        <v>95</v>
      </c>
      <c r="C164" s="72">
        <v>121</v>
      </c>
      <c r="D164" s="39" t="s">
        <v>175</v>
      </c>
      <c r="E164" s="59" t="s">
        <v>170</v>
      </c>
      <c r="F164" s="78">
        <v>195.4</v>
      </c>
      <c r="G164" s="104">
        <v>82.7</v>
      </c>
      <c r="H164" s="107">
        <f t="shared" si="3"/>
        <v>42.32343909928352</v>
      </c>
    </row>
    <row r="165" spans="1:8" ht="42.75" customHeight="1">
      <c r="A165" s="22" t="s">
        <v>74</v>
      </c>
      <c r="B165" s="65" t="s">
        <v>95</v>
      </c>
      <c r="C165" s="72">
        <v>129</v>
      </c>
      <c r="D165" s="39" t="s">
        <v>175</v>
      </c>
      <c r="E165" s="59" t="s">
        <v>170</v>
      </c>
      <c r="F165" s="78">
        <v>59</v>
      </c>
      <c r="G165" s="104">
        <v>23.8</v>
      </c>
      <c r="H165" s="107">
        <f t="shared" si="3"/>
        <v>40.33898305084746</v>
      </c>
    </row>
    <row r="166" spans="1:8" ht="27" customHeight="1">
      <c r="A166" s="22" t="s">
        <v>1</v>
      </c>
      <c r="B166" s="65" t="s">
        <v>95</v>
      </c>
      <c r="C166" s="72">
        <v>244</v>
      </c>
      <c r="D166" s="39" t="s">
        <v>175</v>
      </c>
      <c r="E166" s="59" t="s">
        <v>170</v>
      </c>
      <c r="F166" s="78">
        <v>0</v>
      </c>
      <c r="G166" s="104">
        <v>0</v>
      </c>
      <c r="H166" s="74"/>
    </row>
    <row r="167" spans="1:8" ht="27" customHeight="1">
      <c r="A167" s="22" t="s">
        <v>36</v>
      </c>
      <c r="B167" s="65"/>
      <c r="C167" s="72"/>
      <c r="D167" s="40" t="s">
        <v>172</v>
      </c>
      <c r="E167" s="60" t="s">
        <v>174</v>
      </c>
      <c r="F167" s="75">
        <f>F168</f>
        <v>232.8</v>
      </c>
      <c r="G167" s="91">
        <f>G168</f>
        <v>116.5</v>
      </c>
      <c r="H167" s="74">
        <f t="shared" si="3"/>
        <v>50.04295532646048</v>
      </c>
    </row>
    <row r="168" spans="1:8" ht="21.75" customHeight="1">
      <c r="A168" s="21" t="s">
        <v>40</v>
      </c>
      <c r="B168" s="65"/>
      <c r="C168" s="72">
        <v>540</v>
      </c>
      <c r="D168" s="39" t="s">
        <v>172</v>
      </c>
      <c r="E168" s="59" t="s">
        <v>174</v>
      </c>
      <c r="F168" s="75">
        <f>F169+F170</f>
        <v>232.8</v>
      </c>
      <c r="G168" s="91">
        <f>G169+G170</f>
        <v>116.5</v>
      </c>
      <c r="H168" s="74">
        <f t="shared" si="3"/>
        <v>50.04295532646048</v>
      </c>
    </row>
    <row r="169" spans="1:8" ht="27" customHeight="1">
      <c r="A169" s="22" t="s">
        <v>41</v>
      </c>
      <c r="B169" s="65" t="s">
        <v>83</v>
      </c>
      <c r="C169" s="72">
        <v>540</v>
      </c>
      <c r="D169" s="39" t="s">
        <v>172</v>
      </c>
      <c r="E169" s="59" t="s">
        <v>174</v>
      </c>
      <c r="F169" s="78">
        <v>176.1</v>
      </c>
      <c r="G169" s="104">
        <v>88.1</v>
      </c>
      <c r="H169" s="107">
        <f t="shared" si="3"/>
        <v>50.02839295854628</v>
      </c>
    </row>
    <row r="170" spans="1:8" ht="27" customHeight="1">
      <c r="A170" s="22" t="s">
        <v>42</v>
      </c>
      <c r="B170" s="65" t="s">
        <v>85</v>
      </c>
      <c r="C170" s="72">
        <v>540</v>
      </c>
      <c r="D170" s="39" t="s">
        <v>172</v>
      </c>
      <c r="E170" s="59" t="s">
        <v>174</v>
      </c>
      <c r="F170" s="78">
        <v>56.7</v>
      </c>
      <c r="G170" s="104">
        <v>28.4</v>
      </c>
      <c r="H170" s="107">
        <f t="shared" si="3"/>
        <v>50.08818342151675</v>
      </c>
    </row>
    <row r="171" spans="1:8" ht="27" customHeight="1">
      <c r="A171" s="22" t="s">
        <v>10</v>
      </c>
      <c r="B171" s="65"/>
      <c r="C171" s="72"/>
      <c r="D171" s="40" t="s">
        <v>172</v>
      </c>
      <c r="E171" s="60" t="s">
        <v>175</v>
      </c>
      <c r="F171" s="75">
        <f>F172</f>
        <v>129.2</v>
      </c>
      <c r="G171" s="91">
        <f>G172</f>
        <v>82.6</v>
      </c>
      <c r="H171" s="74">
        <f t="shared" si="3"/>
        <v>63.93188854489165</v>
      </c>
    </row>
    <row r="172" spans="1:8" ht="27" customHeight="1">
      <c r="A172" s="21" t="s">
        <v>40</v>
      </c>
      <c r="B172" s="65"/>
      <c r="C172" s="72">
        <v>540</v>
      </c>
      <c r="D172" s="39" t="s">
        <v>172</v>
      </c>
      <c r="E172" s="59" t="s">
        <v>175</v>
      </c>
      <c r="F172" s="78">
        <f>F173+F174</f>
        <v>129.2</v>
      </c>
      <c r="G172" s="94">
        <f>G173+G174</f>
        <v>82.6</v>
      </c>
      <c r="H172" s="107">
        <f t="shared" si="3"/>
        <v>63.93188854489165</v>
      </c>
    </row>
    <row r="173" spans="1:8" ht="41.25" customHeight="1">
      <c r="A173" s="22" t="s">
        <v>43</v>
      </c>
      <c r="B173" s="65" t="s">
        <v>86</v>
      </c>
      <c r="C173" s="72">
        <v>540</v>
      </c>
      <c r="D173" s="39" t="s">
        <v>172</v>
      </c>
      <c r="E173" s="59" t="s">
        <v>175</v>
      </c>
      <c r="F173" s="78">
        <v>41.8</v>
      </c>
      <c r="G173" s="104">
        <v>20.9</v>
      </c>
      <c r="H173" s="107">
        <f t="shared" si="3"/>
        <v>50</v>
      </c>
    </row>
    <row r="174" spans="1:8" ht="27" customHeight="1">
      <c r="A174" s="22" t="s">
        <v>44</v>
      </c>
      <c r="B174" s="65" t="s">
        <v>88</v>
      </c>
      <c r="C174" s="72">
        <v>540</v>
      </c>
      <c r="D174" s="39" t="s">
        <v>172</v>
      </c>
      <c r="E174" s="59" t="s">
        <v>175</v>
      </c>
      <c r="F174" s="78">
        <v>87.4</v>
      </c>
      <c r="G174" s="104">
        <v>61.7</v>
      </c>
      <c r="H174" s="107">
        <f t="shared" si="3"/>
        <v>70.59496567505721</v>
      </c>
    </row>
    <row r="175" spans="1:8" ht="15">
      <c r="A175" s="22" t="s">
        <v>46</v>
      </c>
      <c r="B175" s="65"/>
      <c r="C175" s="72"/>
      <c r="D175" s="40" t="s">
        <v>167</v>
      </c>
      <c r="E175" s="60" t="s">
        <v>173</v>
      </c>
      <c r="F175" s="75">
        <f>F176</f>
        <v>529</v>
      </c>
      <c r="G175" s="91">
        <f>G176</f>
        <v>264.5</v>
      </c>
      <c r="H175" s="74">
        <f t="shared" si="3"/>
        <v>50</v>
      </c>
    </row>
    <row r="176" spans="1:8" ht="15">
      <c r="A176" s="21" t="s">
        <v>23</v>
      </c>
      <c r="B176" s="65"/>
      <c r="C176" s="72"/>
      <c r="D176" s="40" t="s">
        <v>167</v>
      </c>
      <c r="E176" s="60" t="s">
        <v>174</v>
      </c>
      <c r="F176" s="75">
        <f>F178</f>
        <v>529</v>
      </c>
      <c r="G176" s="91">
        <f>G178</f>
        <v>264.5</v>
      </c>
      <c r="H176" s="74">
        <f t="shared" si="3"/>
        <v>50</v>
      </c>
    </row>
    <row r="177" spans="1:8" ht="27" customHeight="1">
      <c r="A177" s="30" t="s">
        <v>160</v>
      </c>
      <c r="B177" s="65" t="s">
        <v>96</v>
      </c>
      <c r="C177" s="71"/>
      <c r="D177" s="37"/>
      <c r="E177" s="50"/>
      <c r="F177" s="79">
        <f>F178</f>
        <v>529</v>
      </c>
      <c r="G177" s="95">
        <f>G178</f>
        <v>264.5</v>
      </c>
      <c r="H177" s="107">
        <f t="shared" si="3"/>
        <v>50</v>
      </c>
    </row>
    <row r="178" spans="1:8" ht="26.25" customHeight="1">
      <c r="A178" s="31" t="s">
        <v>24</v>
      </c>
      <c r="B178" s="65" t="s">
        <v>96</v>
      </c>
      <c r="C178" s="71">
        <v>321</v>
      </c>
      <c r="D178" s="61" t="s">
        <v>167</v>
      </c>
      <c r="E178" s="53" t="s">
        <v>174</v>
      </c>
      <c r="F178" s="79">
        <v>529</v>
      </c>
      <c r="G178" s="100">
        <v>264.5</v>
      </c>
      <c r="H178" s="107">
        <f t="shared" si="3"/>
        <v>50</v>
      </c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4" ht="33" customHeight="1"/>
    <row r="201" ht="31.5" customHeight="1"/>
    <row r="207" ht="29.25" customHeight="1"/>
    <row r="210" ht="33.75" customHeight="1">
      <c r="H210" s="15"/>
    </row>
    <row r="212" ht="33.75" customHeight="1"/>
    <row r="228" ht="20.25" customHeight="1"/>
  </sheetData>
  <sheetProtection/>
  <autoFilter ref="A9:H9"/>
  <mergeCells count="3">
    <mergeCell ref="A5:F5"/>
    <mergeCell ref="A6:F6"/>
    <mergeCell ref="C2:G2"/>
  </mergeCells>
  <printOptions/>
  <pageMargins left="0.7874015748031497" right="0.3937007874015748" top="0" bottom="0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2018-05-03T08:48:47Z</cp:lastPrinted>
  <dcterms:created xsi:type="dcterms:W3CDTF">2002-03-11T10:22:12Z</dcterms:created>
  <dcterms:modified xsi:type="dcterms:W3CDTF">2018-08-13T13:06:18Z</dcterms:modified>
  <cp:category/>
  <cp:version/>
  <cp:contentType/>
  <cp:contentStatus/>
</cp:coreProperties>
</file>