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705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<sst xmlns="http://schemas.openxmlformats.org/spreadsheetml/2006/main" count="114" uniqueCount="113">
  <si>
    <t>Наименование показателя</t>
  </si>
  <si>
    <t>Код дохода по КД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</si>
  <si>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</si>
  <si>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сельских поселений на обеспечение мероприятий по переселению граждан из  аварийного жилищного фонда за счет средств,  поступивших от государственной корпорации - Фонда    содействия реформированию жилищно-коммунального хозяйства</t>
  </si>
  <si>
    <t>Субсидии бюджетам бюджетной системы  Российской Федерации (межбюджетные субсидии)</t>
  </si>
  <si>
    <t xml:space="preserve">Субвенции бюджетам субъектов Российской Федерации и муниципальных образований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</si>
  <si>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</si>
  <si>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</si>
  <si>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субсидии бюджетам сельских поселений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</si>
  <si>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</si>
  <si>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неналоговые доходы бюджетов сельских поселений</t>
  </si>
  <si>
    <t>ПРОЧИЕ НЕНАЛОГОВЫЕ ДОХОДЫ</t>
  </si>
  <si>
    <t>Прочие межбюджетные трансферты, передаваемые бюджетам сельских поселений</t>
  </si>
  <si>
    <t>Прочие доходы от оказания платных услуг (работ) получателями средств бюджетов сельских поселений</t>
  </si>
  <si>
    <t>Прочие доходы от компенсации затрат бюджетов сельских поселений</t>
  </si>
  <si>
    <t>Невыясненные поступления, зачисляемые в бюджеты сельских  поселений</t>
  </si>
  <si>
    <t>НАЛОГОВЫЕ И НЕНАЛОГОВЫЕ ДОХОДЫ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</si>
  <si>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</si>
  <si>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имущество физических лиц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</si>
  <si>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</si>
  <si>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</si>
  <si>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</si>
  <si>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</t>
  </si>
  <si>
    <t>Иные межбюджетные трансферты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</si>
  <si>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</si>
  <si>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</si>
  <si>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организаций, обладающих земельным участком, расположенным в границах сельских  поселений</t>
  </si>
  <si>
    <t xml:space="preserve">Земельный налог с организаций </t>
  </si>
  <si>
    <t>Земельный налог</t>
  </si>
  <si>
    <t>Единый сельскохозяйственный налог (за налоговые периоды, истекшие до 1 января 2011 года)</t>
  </si>
  <si>
    <t>Единый сельскохозяйственный налог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</si>
  <si>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</si>
  <si>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</si>
  <si>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</si>
  <si>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сдачи в аренду имущества, составляющего казну сельских поселений (за исключением земельных участков)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</si>
  <si>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</si>
  <si>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</si>
  <si>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МАТЕРИАЛЬНЫХ И НЕМАТЕРИАЛЬНЫХ АКТИВОВ</t>
  </si>
  <si>
    <t>ДОХОДЫ ОТ ОКАЗАНИЯ ПЛАТНЫХ УСЛУГ (РАБОТ) И КОМПЕНСАЦИИ ЗАТРАТ ГОСУДАРСТВА</t>
  </si>
  <si>
    <t>ДОХОДЫ ОТ ИСПОЛЬЗОВАНИЯ ИМУЩЕСТВА, НАХОДЯЩЕГОСЯ В ГОСУДАРСТВЕННОЙ И МУНИЦИПАЛЬНОЙ СОБСТВЕННОСТИ</t>
  </si>
  <si>
    <t>Доходы бюджетов сельских поселений от возврата бюджетными учреждениями остатков субсидий прошлых лет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</si>
  <si>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</si>
  <si>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Дотации бюджетам сельских поселений на выравнивание бюджетной обеспеченности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</si>
  <si>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</si>
  <si>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ВОЗВРАТ ОСТАТКОВ СУБСИДИЙ, СУБВЕНЦИЙ И ИНЫХ МЕЖБЮДЖЕТНЫХ ТРАНСФЕРТОВ, ИМЕЮЩИХ ЦЕЛЕВОЕ НАЗНАЧЕНИЕ, ПРОШЛЫХ ЛЕТ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</si>
  <si>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</si>
  <si>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</si>
  <si>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Акцизы по подакцизным товарам (продукции), производимым на территории Российской Федерации</t>
  </si>
  <si>
    <t>182 1 01 02000 01 0000 110</t>
  </si>
  <si>
    <t>182 1 01 02010 01 0000 110</t>
  </si>
  <si>
    <t>182 1 05 03000 01 0000 110</t>
  </si>
  <si>
    <t>182 1 05 03010 01 0000 110</t>
  </si>
  <si>
    <t>182 1 05 03020 01 0000 110</t>
  </si>
  <si>
    <t>182 1 06 01000 00 0000 110</t>
  </si>
  <si>
    <t>182 1 06 01030 10 0000 110</t>
  </si>
  <si>
    <t>182 1 06 06000 00 0000 110</t>
  </si>
  <si>
    <t>182 1 06 06030 00 0000 110</t>
  </si>
  <si>
    <t>182 1 06 06033 10 0000 110</t>
  </si>
  <si>
    <t>182 1 06 06040 00 0000 110</t>
  </si>
  <si>
    <t>182 1 06 06043 10 0000 110</t>
  </si>
  <si>
    <t>610 1 11 00000 00 0000 000</t>
  </si>
  <si>
    <t>610 1 11 05035 10 0000 120</t>
  </si>
  <si>
    <t>610 1 11 05075 10 0000 120</t>
  </si>
  <si>
    <t>610 1 11 09045 10 0000 120</t>
  </si>
  <si>
    <t>610 1 13 00000 00 0000 000</t>
  </si>
  <si>
    <t>610 1 13 02995 10 0000 130</t>
  </si>
  <si>
    <t>610 1 14 00000 00 0000 000</t>
  </si>
  <si>
    <t>610 1 14 02050 10 0000 410</t>
  </si>
  <si>
    <t>610 1 17 00000 00 0000 000</t>
  </si>
  <si>
    <t>610 1 17 01050 10 0000 180</t>
  </si>
  <si>
    <t>610 1 17 05050 10 0000 180</t>
  </si>
  <si>
    <t>610 2 00 00000 00 0000 000</t>
  </si>
  <si>
    <t>610 2 02 00000 00 0000 000</t>
  </si>
  <si>
    <t>610 2 02 01001 10 0000 151</t>
  </si>
  <si>
    <t>610 2 02 02000 00 0000 151</t>
  </si>
  <si>
    <t>610 2 02 02088 10 0002 151</t>
  </si>
  <si>
    <t>610 2 02 02089 10 0002 151</t>
  </si>
  <si>
    <t>610 2 02 02216 10 0000 151</t>
  </si>
  <si>
    <t>610 2 02 02999 10 0000 151</t>
  </si>
  <si>
    <t>610 2 02 03000 00 0000 151</t>
  </si>
  <si>
    <t>610 2 02 03015 10 0000 151</t>
  </si>
  <si>
    <t>610 2 02 03024 10 0000 151</t>
  </si>
  <si>
    <t>610 2 02 04000 00 0000 151</t>
  </si>
  <si>
    <t>610 2 02 04999 10 0000 151</t>
  </si>
  <si>
    <t>610 2 18 00000 00 0000 000</t>
  </si>
  <si>
    <t>610 2 18 05010 10 0000 180</t>
  </si>
  <si>
    <t>610 2 19 00000 00 0000 000</t>
  </si>
  <si>
    <t>610 2 19 05000 10 0000 151</t>
  </si>
  <si>
    <t xml:space="preserve">                                                                                                                                                                                 Приложение 2</t>
  </si>
  <si>
    <t>610 1 13 01995 10 0537 130</t>
  </si>
  <si>
    <t>100 1 03 02000 01 0000 110</t>
  </si>
  <si>
    <t>100 1 03 02230 01 0000 110</t>
  </si>
  <si>
    <t>100 1 03 02240 01 0000 110</t>
  </si>
  <si>
    <t>100 1 03 02250 01 0000 110</t>
  </si>
  <si>
    <t>182 1 01 02020 01 0000 110</t>
  </si>
  <si>
    <t>182 1 01 02030 01 0000 110</t>
  </si>
  <si>
    <t>НЕНАЛОГОВЫЕ ДОХОДЫ</t>
  </si>
  <si>
    <t>НАЛОГОВЫЕ ДОХОДЫ</t>
  </si>
  <si>
    <t>ДОХОДЫ БЮДЖЕТА - ВСЕГО</t>
  </si>
  <si>
    <t xml:space="preserve"> </t>
  </si>
  <si>
    <r>
      <t xml:space="preserve">    План      на 2016 </t>
    </r>
    <r>
      <rPr>
        <b/>
        <sz val="10"/>
        <color indexed="8"/>
        <rFont val="Times New Roman"/>
        <family val="1"/>
      </rPr>
      <t>тыс.руб.</t>
    </r>
  </si>
  <si>
    <t>Субсидии бюджетам сельских поселений на обеспечение мероприятий по переселению граждан из  аварийного жилищного фонда за счет средств бюджетов (ОБ ЛО)</t>
  </si>
  <si>
    <t>610 2 02 02077 10 0000 151</t>
  </si>
  <si>
    <t>Субсидии бюджетам сельских поселений на софинансирование капитальных вложений в объекты муниципальной собственности</t>
  </si>
  <si>
    <t>к Решению Совета депутатов МО Новосветское сельское</t>
  </si>
  <si>
    <t>поселение Гатчинского</t>
  </si>
  <si>
    <t>муниципального района</t>
  </si>
  <si>
    <r>
      <t xml:space="preserve">Исполнение   за  2016  год    </t>
    </r>
    <r>
      <rPr>
        <b/>
        <sz val="10"/>
        <color indexed="8"/>
        <rFont val="Times New Roman"/>
        <family val="1"/>
      </rPr>
      <t xml:space="preserve"> тыс.руб.</t>
    </r>
  </si>
  <si>
    <r>
      <t xml:space="preserve">%       </t>
    </r>
    <r>
      <rPr>
        <b/>
        <sz val="10"/>
        <color indexed="8"/>
        <rFont val="Times New Roman"/>
        <family val="1"/>
      </rPr>
      <t>исполнения</t>
    </r>
  </si>
  <si>
    <t>100 1 03 02260 01 0000 110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</si>
  <si>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</si>
  <si>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Поступление доходов в бюджет Новосветского сельского поселения за  2016 год</t>
  </si>
  <si>
    <t>от 30  марта 2017 № 10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</si>
</sst>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10419]###\ ###\ ###\ ###\ ##0.00"/>
    <numFmt numFmtId="165" formatCode="[$-10419]##\ ###\ ###\ ###\ ##0.00"/>
    <numFmt numFmtId="166" formatCode="[$-10419]#\ ###\ ###\ ###\ ##0.00"/>
    <numFmt numFmtId="167" formatCode="0.0"/>
  </numFmts>
  <fonts count="53">
    <font>
      <sz val="11"/>
      <color indexed="8"/>
      <name val="Calibri"/>
      <family val="2"/>
    </font>
    <font>
      <sz val="11"/>
      <name val="Calibri"/>
      <family val="0"/>
    </font>
    <font>
      <b/>
      <sz val="12"/>
      <name val="Calibri"/>
      <family val="2"/>
    </font>
    <font>
      <sz val="9"/>
      <name val="Calibri"/>
      <family val="2"/>
    </font>
    <font>
      <b/>
      <sz val="10"/>
      <color indexed="8"/>
      <name val="Times New Roman"/>
      <family val="1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9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28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28" fillId="31" borderId="8" applyNumberFormat="0" applyFont="0" applyAlignment="0" applyProtection="0"/>
    <xf numFmtId="9" fontId="28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7"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6" fillId="33" borderId="10" xfId="33" applyNumberFormat="1" applyFont="1" applyFill="1" applyBorder="1" applyAlignment="1">
      <alignment horizontal="center" vertical="center" wrapText="1" readingOrder="1"/>
      <protection/>
    </xf>
    <xf numFmtId="0" fontId="47" fillId="34" borderId="11" xfId="33" applyNumberFormat="1" applyFont="1" applyFill="1" applyBorder="1" applyAlignment="1">
      <alignment horizontal="left" vertical="center" wrapText="1" readingOrder="1"/>
      <protection/>
    </xf>
    <xf numFmtId="0" fontId="47" fillId="34" borderId="11" xfId="33" applyNumberFormat="1" applyFont="1" applyFill="1" applyBorder="1" applyAlignment="1">
      <alignment horizontal="center" vertical="center" wrapText="1" readingOrder="1"/>
      <protection/>
    </xf>
    <xf numFmtId="164" fontId="46" fillId="34" borderId="11" xfId="33" applyNumberFormat="1" applyFont="1" applyFill="1" applyBorder="1" applyAlignment="1">
      <alignment horizontal="right" vertical="center" wrapText="1" readingOrder="1"/>
      <protection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64" fontId="48" fillId="0" borderId="11" xfId="33" applyNumberFormat="1" applyFont="1" applyFill="1" applyBorder="1" applyAlignment="1">
      <alignment horizontal="right" vertical="center" wrapText="1" readingOrder="1"/>
      <protection/>
    </xf>
    <xf numFmtId="164" fontId="49" fillId="0" borderId="11" xfId="33" applyNumberFormat="1" applyFont="1" applyFill="1" applyBorder="1" applyAlignment="1">
      <alignment horizontal="right" vertical="center" wrapText="1" readingOrder="1"/>
      <protection/>
    </xf>
    <xf numFmtId="0" fontId="49" fillId="0" borderId="11" xfId="33" applyNumberFormat="1" applyFont="1" applyFill="1" applyBorder="1" applyAlignment="1">
      <alignment horizontal="right" vertical="center" wrapText="1" readingOrder="1"/>
      <protection/>
    </xf>
    <xf numFmtId="0" fontId="50" fillId="0" borderId="11" xfId="33" applyNumberFormat="1" applyFont="1" applyFill="1" applyBorder="1" applyAlignment="1">
      <alignment horizontal="left" vertical="center" wrapText="1" readingOrder="1"/>
      <protection/>
    </xf>
    <xf numFmtId="0" fontId="50" fillId="0" borderId="11" xfId="33" applyNumberFormat="1" applyFont="1" applyFill="1" applyBorder="1" applyAlignment="1">
      <alignment horizontal="center" vertical="center" wrapText="1" readingOrder="1"/>
      <protection/>
    </xf>
    <xf numFmtId="0" fontId="51" fillId="0" borderId="11" xfId="33" applyNumberFormat="1" applyFont="1" applyFill="1" applyBorder="1" applyAlignment="1">
      <alignment horizontal="left" vertical="center" wrapText="1" readingOrder="1"/>
      <protection/>
    </xf>
    <xf numFmtId="0" fontId="50" fillId="34" borderId="11" xfId="33" applyNumberFormat="1" applyFont="1" applyFill="1" applyBorder="1" applyAlignment="1">
      <alignment horizontal="left" vertical="center" wrapText="1" readingOrder="1"/>
      <protection/>
    </xf>
    <xf numFmtId="0" fontId="50" fillId="34" borderId="11" xfId="33" applyNumberFormat="1" applyFont="1" applyFill="1" applyBorder="1" applyAlignment="1">
      <alignment horizontal="center" vertical="center" wrapText="1" readingOrder="1"/>
      <protection/>
    </xf>
    <xf numFmtId="43" fontId="49" fillId="0" borderId="11" xfId="59" applyFont="1" applyFill="1" applyBorder="1" applyAlignment="1">
      <alignment horizontal="right" vertical="center" wrapText="1" readingOrder="1"/>
    </xf>
    <xf numFmtId="0" fontId="47" fillId="35" borderId="11" xfId="33" applyNumberFormat="1" applyFont="1" applyFill="1" applyBorder="1" applyAlignment="1">
      <alignment horizontal="left" vertical="center" wrapText="1" readingOrder="1"/>
      <protection/>
    </xf>
    <xf numFmtId="0" fontId="47" fillId="35" borderId="11" xfId="33" applyNumberFormat="1" applyFont="1" applyFill="1" applyBorder="1" applyAlignment="1">
      <alignment horizontal="center" vertical="center" wrapText="1" readingOrder="1"/>
      <protection/>
    </xf>
    <xf numFmtId="164" fontId="46" fillId="35" borderId="11" xfId="33" applyNumberFormat="1" applyFont="1" applyFill="1" applyBorder="1" applyAlignment="1">
      <alignment horizontal="right" vertical="center" wrapText="1" readingOrder="1"/>
      <protection/>
    </xf>
    <xf numFmtId="0" fontId="51" fillId="35" borderId="11" xfId="33" applyNumberFormat="1" applyFont="1" applyFill="1" applyBorder="1" applyAlignment="1">
      <alignment horizontal="left" vertical="center" wrapText="1" readingOrder="1"/>
      <protection/>
    </xf>
    <xf numFmtId="164" fontId="48" fillId="35" borderId="11" xfId="33" applyNumberFormat="1" applyFont="1" applyFill="1" applyBorder="1" applyAlignment="1">
      <alignment horizontal="right" vertical="center" wrapText="1" readingOrder="1"/>
      <protection/>
    </xf>
    <xf numFmtId="0" fontId="52" fillId="0" borderId="11" xfId="33" applyNumberFormat="1" applyFont="1" applyFill="1" applyBorder="1" applyAlignment="1">
      <alignment horizontal="center" vertical="center" wrapText="1" readingOrder="1"/>
      <protection/>
    </xf>
    <xf numFmtId="0" fontId="50" fillId="35" borderId="11" xfId="33" applyNumberFormat="1" applyFont="1" applyFill="1" applyBorder="1" applyAlignment="1">
      <alignment horizontal="center" vertical="center" wrapText="1" readingOrder="1"/>
      <protection/>
    </xf>
    <xf numFmtId="0" fontId="3" fillId="0" borderId="0" xfId="0" applyFont="1" applyFill="1" applyBorder="1" applyAlignment="1">
      <alignment horizontal="center"/>
    </xf>
    <xf numFmtId="43" fontId="48" fillId="34" borderId="11" xfId="59" applyFont="1" applyFill="1" applyBorder="1" applyAlignment="1">
      <alignment horizontal="right" wrapText="1" readingOrder="1"/>
    </xf>
    <xf numFmtId="43" fontId="50" fillId="34" borderId="11" xfId="59" applyFont="1" applyFill="1" applyBorder="1" applyAlignment="1">
      <alignment horizontal="right" wrapText="1" readingOrder="1"/>
    </xf>
    <xf numFmtId="43" fontId="46" fillId="34" borderId="11" xfId="59" applyFont="1" applyFill="1" applyBorder="1" applyAlignment="1">
      <alignment horizontal="right" vertical="center" wrapText="1" readingOrder="1"/>
    </xf>
    <xf numFmtId="43" fontId="46" fillId="35" borderId="11" xfId="59" applyFont="1" applyFill="1" applyBorder="1" applyAlignment="1">
      <alignment horizontal="right" vertical="center" wrapText="1" readingOrder="1"/>
    </xf>
    <xf numFmtId="43" fontId="48" fillId="0" borderId="11" xfId="59" applyFont="1" applyFill="1" applyBorder="1" applyAlignment="1">
      <alignment horizontal="right" vertical="center" wrapText="1" readingOrder="1"/>
    </xf>
    <xf numFmtId="43" fontId="48" fillId="35" borderId="11" xfId="59" applyFont="1" applyFill="1" applyBorder="1" applyAlignment="1">
      <alignment horizontal="right" vertical="center" wrapText="1" readingOrder="1"/>
    </xf>
    <xf numFmtId="43" fontId="48" fillId="34" borderId="11" xfId="59" applyFont="1" applyFill="1" applyBorder="1" applyAlignment="1">
      <alignment horizontal="right" vertical="center" wrapText="1" readingOrder="1"/>
    </xf>
    <xf numFmtId="49" fontId="5" fillId="0" borderId="0" xfId="0" applyNumberFormat="1" applyFont="1" applyFill="1" applyBorder="1" applyAlignment="1">
      <alignment vertical="justify" wrapText="1"/>
    </xf>
    <xf numFmtId="0" fontId="50" fillId="33" borderId="10" xfId="33" applyNumberFormat="1" applyFont="1" applyFill="1" applyBorder="1" applyAlignment="1">
      <alignment horizontal="center" vertical="center" wrapText="1" readingOrder="1"/>
      <protection/>
    </xf>
    <xf numFmtId="167" fontId="46" fillId="34" borderId="11" xfId="33" applyNumberFormat="1" applyFont="1" applyFill="1" applyBorder="1" applyAlignment="1">
      <alignment vertical="center" wrapText="1" readingOrder="1"/>
      <protection/>
    </xf>
    <xf numFmtId="167" fontId="46" fillId="35" borderId="11" xfId="33" applyNumberFormat="1" applyFont="1" applyFill="1" applyBorder="1" applyAlignment="1">
      <alignment vertical="center" wrapText="1" readingOrder="1"/>
      <protection/>
    </xf>
    <xf numFmtId="167" fontId="49" fillId="35" borderId="11" xfId="33" applyNumberFormat="1" applyFont="1" applyFill="1" applyBorder="1" applyAlignment="1">
      <alignment vertical="center" wrapText="1" readingOrder="1"/>
      <protection/>
    </xf>
    <xf numFmtId="167" fontId="49" fillId="35" borderId="11" xfId="33" applyNumberFormat="1" applyFont="1" applyFill="1" applyBorder="1" applyAlignment="1">
      <alignment horizontal="right" vertical="center" wrapText="1" readingOrder="1"/>
      <protection/>
    </xf>
    <xf numFmtId="167" fontId="47" fillId="35" borderId="11" xfId="33" applyNumberFormat="1" applyFont="1" applyFill="1" applyBorder="1" applyAlignment="1">
      <alignment vertical="center" wrapText="1" readingOrder="1"/>
      <protection/>
    </xf>
    <xf numFmtId="167" fontId="48" fillId="34" borderId="11" xfId="33" applyNumberFormat="1" applyFont="1" applyFill="1" applyBorder="1" applyAlignment="1">
      <alignment vertical="center" wrapText="1" readingOrder="1"/>
      <protection/>
    </xf>
    <xf numFmtId="167" fontId="50" fillId="34" borderId="11" xfId="33" applyNumberFormat="1" applyFont="1" applyFill="1" applyBorder="1" applyAlignment="1">
      <alignment vertical="center" wrapText="1" readingOrder="1"/>
      <protection/>
    </xf>
    <xf numFmtId="0" fontId="2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 vertical="justify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2"/>
  <sheetViews>
    <sheetView showGridLines="0" tabSelected="1" zoomScalePageLayoutView="0" workbookViewId="0" topLeftCell="A1">
      <selection activeCell="B2" sqref="B2"/>
    </sheetView>
  </sheetViews>
  <sheetFormatPr defaultColWidth="9.140625" defaultRowHeight="15"/>
  <cols>
    <col min="1" max="1" width="24.140625" style="0" customWidth="1"/>
    <col min="2" max="2" width="32.140625" style="0" customWidth="1"/>
    <col min="3" max="3" width="12.421875" style="0" customWidth="1"/>
    <col min="4" max="4" width="13.57421875" style="0" customWidth="1"/>
    <col min="5" max="5" width="11.8515625" style="0" customWidth="1"/>
  </cols>
  <sheetData>
    <row r="1" spans="1:5" ht="14.25" customHeight="1">
      <c r="A1" s="7" t="s">
        <v>88</v>
      </c>
      <c r="B1" s="8"/>
      <c r="C1" s="34"/>
      <c r="D1" s="34"/>
      <c r="E1" s="34"/>
    </row>
    <row r="2" spans="1:5" ht="26.25" customHeight="1">
      <c r="A2" s="2"/>
      <c r="B2" s="26"/>
      <c r="C2" s="34"/>
      <c r="D2" s="46" t="s">
        <v>104</v>
      </c>
      <c r="E2" s="46"/>
    </row>
    <row r="3" spans="1:5" ht="12" customHeight="1">
      <c r="A3" s="2"/>
      <c r="B3" s="26"/>
      <c r="C3" s="34"/>
      <c r="D3" s="46" t="s">
        <v>105</v>
      </c>
      <c r="E3" s="46"/>
    </row>
    <row r="4" spans="1:5" ht="14.25" customHeight="1">
      <c r="A4" s="2"/>
      <c r="B4" s="1"/>
      <c r="C4" s="34"/>
      <c r="D4" s="46" t="s">
        <v>106</v>
      </c>
      <c r="E4" s="46"/>
    </row>
    <row r="5" spans="1:5" ht="14.25">
      <c r="A5" s="44" t="s">
        <v>99</v>
      </c>
      <c r="B5" s="45"/>
      <c r="C5" s="45"/>
      <c r="D5" s="45" t="s">
        <v>112</v>
      </c>
      <c r="E5" s="45"/>
    </row>
    <row r="6" spans="1:3" ht="27.75" customHeight="1">
      <c r="A6" s="9" t="s">
        <v>111</v>
      </c>
      <c r="B6" s="7"/>
      <c r="C6" s="7"/>
    </row>
    <row r="7" spans="1:3" ht="15" customHeight="1">
      <c r="A7" s="43"/>
      <c r="B7" s="43"/>
      <c r="C7" s="43"/>
    </row>
    <row r="8" spans="1:3" ht="8.25" customHeight="1">
      <c r="A8" s="43"/>
      <c r="B8" s="43"/>
      <c r="C8" s="43"/>
    </row>
    <row r="9" spans="1:5" ht="60">
      <c r="A9" s="3" t="s">
        <v>1</v>
      </c>
      <c r="B9" s="3" t="s">
        <v>0</v>
      </c>
      <c r="C9" s="3" t="s">
        <v>100</v>
      </c>
      <c r="D9" s="3" t="s">
        <v>107</v>
      </c>
      <c r="E9" s="35" t="s">
        <v>108</v>
      </c>
    </row>
    <row r="10" spans="1:5" ht="30.75">
      <c r="A10" s="4"/>
      <c r="B10" s="5" t="s">
        <v>16</v>
      </c>
      <c r="C10" s="29">
        <f>C11+C31</f>
        <v>25906.5</v>
      </c>
      <c r="D10" s="6">
        <f>D11+D31</f>
        <v>35532.23</v>
      </c>
      <c r="E10" s="36">
        <f aca="true" t="shared" si="0" ref="E10:E20">D10/C10*100</f>
        <v>137.15565591646885</v>
      </c>
    </row>
    <row r="11" spans="1:5" ht="15">
      <c r="A11" s="19"/>
      <c r="B11" s="20" t="s">
        <v>97</v>
      </c>
      <c r="C11" s="30">
        <f>C12+C16+C21+C24+C26</f>
        <v>22593.5</v>
      </c>
      <c r="D11" s="21">
        <f>D12+D16+D21+D24+D26</f>
        <v>32034.760000000002</v>
      </c>
      <c r="E11" s="37">
        <f t="shared" si="0"/>
        <v>141.78750525593645</v>
      </c>
    </row>
    <row r="12" spans="1:5" ht="15">
      <c r="A12" s="13" t="s">
        <v>48</v>
      </c>
      <c r="B12" s="14" t="s">
        <v>22</v>
      </c>
      <c r="C12" s="31">
        <f>C13+C14+C15</f>
        <v>10901.5</v>
      </c>
      <c r="D12" s="10">
        <f>D13+D14+D15</f>
        <v>15388.32</v>
      </c>
      <c r="E12" s="37">
        <f t="shared" si="0"/>
        <v>141.15782231802962</v>
      </c>
    </row>
    <row r="13" spans="1:5" ht="68.25" customHeight="1">
      <c r="A13" s="15" t="s">
        <v>49</v>
      </c>
      <c r="B13" s="15" t="s">
        <v>21</v>
      </c>
      <c r="C13" s="18">
        <v>10791.5</v>
      </c>
      <c r="D13" s="18">
        <v>15253.72</v>
      </c>
      <c r="E13" s="37">
        <f t="shared" si="0"/>
        <v>141.34939535745724</v>
      </c>
    </row>
    <row r="14" spans="1:5" ht="80.25" customHeight="1">
      <c r="A14" s="15" t="s">
        <v>94</v>
      </c>
      <c r="B14" s="15" t="s">
        <v>20</v>
      </c>
      <c r="C14" s="18">
        <v>70</v>
      </c>
      <c r="D14" s="18">
        <v>81.7</v>
      </c>
      <c r="E14" s="37">
        <f t="shared" si="0"/>
        <v>116.71428571428572</v>
      </c>
    </row>
    <row r="15" spans="1:5" ht="54" customHeight="1">
      <c r="A15" s="15" t="s">
        <v>95</v>
      </c>
      <c r="B15" s="15" t="s">
        <v>19</v>
      </c>
      <c r="C15" s="18">
        <v>40</v>
      </c>
      <c r="D15" s="18">
        <v>52.9</v>
      </c>
      <c r="E15" s="37">
        <f t="shared" si="0"/>
        <v>132.25</v>
      </c>
    </row>
    <row r="16" spans="1:5" ht="40.5" customHeight="1">
      <c r="A16" s="13" t="s">
        <v>90</v>
      </c>
      <c r="B16" s="14" t="s">
        <v>47</v>
      </c>
      <c r="C16" s="31">
        <f>C17+C18+C20</f>
        <v>643.7</v>
      </c>
      <c r="D16" s="10">
        <f>D17+D18+D19+D20</f>
        <v>1646.81</v>
      </c>
      <c r="E16" s="37">
        <f t="shared" si="0"/>
        <v>255.83501631194653</v>
      </c>
    </row>
    <row r="17" spans="1:5" ht="68.25" customHeight="1">
      <c r="A17" s="15" t="s">
        <v>91</v>
      </c>
      <c r="B17" s="15" t="s">
        <v>32</v>
      </c>
      <c r="C17" s="18">
        <v>608.7</v>
      </c>
      <c r="D17" s="18">
        <v>562.98</v>
      </c>
      <c r="E17" s="37">
        <f t="shared" si="0"/>
        <v>92.48891079349433</v>
      </c>
    </row>
    <row r="18" spans="1:5" ht="93" customHeight="1">
      <c r="A18" s="15" t="s">
        <v>92</v>
      </c>
      <c r="B18" s="15" t="s">
        <v>31</v>
      </c>
      <c r="C18" s="18">
        <v>15</v>
      </c>
      <c r="D18" s="18">
        <v>8.59</v>
      </c>
      <c r="E18" s="37">
        <f t="shared" si="0"/>
        <v>57.266666666666666</v>
      </c>
    </row>
    <row r="19" spans="1:5" ht="93" customHeight="1">
      <c r="A19" s="15" t="s">
        <v>109</v>
      </c>
      <c r="B19" s="15" t="s">
        <v>110</v>
      </c>
      <c r="C19" s="18"/>
      <c r="D19" s="12">
        <v>-83.38</v>
      </c>
      <c r="E19" s="37"/>
    </row>
    <row r="20" spans="1:5" ht="81.75" customHeight="1">
      <c r="A20" s="15" t="s">
        <v>93</v>
      </c>
      <c r="B20" s="15" t="s">
        <v>33</v>
      </c>
      <c r="C20" s="18">
        <v>20</v>
      </c>
      <c r="D20" s="12">
        <v>1158.62</v>
      </c>
      <c r="E20" s="37">
        <f t="shared" si="0"/>
        <v>5793.099999999999</v>
      </c>
    </row>
    <row r="21" spans="1:5" ht="26.25" customHeight="1">
      <c r="A21" s="13" t="s">
        <v>50</v>
      </c>
      <c r="B21" s="14" t="s">
        <v>30</v>
      </c>
      <c r="C21" s="31">
        <f>C22+C23</f>
        <v>61.6</v>
      </c>
      <c r="D21" s="10">
        <f>D22+D23</f>
        <v>35.29</v>
      </c>
      <c r="E21" s="37">
        <f>D21/C21*100</f>
        <v>57.28896103896104</v>
      </c>
    </row>
    <row r="22" spans="1:5" ht="15">
      <c r="A22" s="15" t="s">
        <v>51</v>
      </c>
      <c r="B22" s="15" t="s">
        <v>30</v>
      </c>
      <c r="C22" s="18">
        <v>61.6</v>
      </c>
      <c r="D22" s="12">
        <v>35.29</v>
      </c>
      <c r="E22" s="37">
        <f>D22/C22*100</f>
        <v>57.28896103896104</v>
      </c>
    </row>
    <row r="23" spans="1:5" ht="39" customHeight="1">
      <c r="A23" s="15" t="s">
        <v>52</v>
      </c>
      <c r="B23" s="15" t="s">
        <v>29</v>
      </c>
      <c r="C23" s="18">
        <v>0</v>
      </c>
      <c r="D23" s="12">
        <v>0</v>
      </c>
      <c r="E23" s="38">
        <v>0</v>
      </c>
    </row>
    <row r="24" spans="1:5" ht="27" customHeight="1">
      <c r="A24" s="13" t="s">
        <v>53</v>
      </c>
      <c r="B24" s="14" t="s">
        <v>18</v>
      </c>
      <c r="C24" s="31">
        <f>C25</f>
        <v>1106</v>
      </c>
      <c r="D24" s="10">
        <f>D25</f>
        <v>1041.08</v>
      </c>
      <c r="E24" s="37">
        <f aca="true" t="shared" si="1" ref="E24:E34">D24/C24*100</f>
        <v>94.13019891500903</v>
      </c>
    </row>
    <row r="25" spans="1:5" ht="68.25" customHeight="1">
      <c r="A25" s="15" t="s">
        <v>54</v>
      </c>
      <c r="B25" s="15" t="s">
        <v>17</v>
      </c>
      <c r="C25" s="18">
        <v>1106</v>
      </c>
      <c r="D25" s="12">
        <v>1041.08</v>
      </c>
      <c r="E25" s="37">
        <f t="shared" si="1"/>
        <v>94.13019891500903</v>
      </c>
    </row>
    <row r="26" spans="1:5" ht="15">
      <c r="A26" s="13" t="s">
        <v>55</v>
      </c>
      <c r="B26" s="14" t="s">
        <v>28</v>
      </c>
      <c r="C26" s="31">
        <f>C27+C29</f>
        <v>9880.7</v>
      </c>
      <c r="D26" s="10">
        <f>D27+D29</f>
        <v>13923.26</v>
      </c>
      <c r="E26" s="37">
        <f t="shared" si="1"/>
        <v>140.91370044632464</v>
      </c>
    </row>
    <row r="27" spans="1:5" ht="15">
      <c r="A27" s="15" t="s">
        <v>56</v>
      </c>
      <c r="B27" s="15" t="s">
        <v>27</v>
      </c>
      <c r="C27" s="18">
        <f>C28</f>
        <v>2960</v>
      </c>
      <c r="D27" s="11">
        <f>D28</f>
        <v>9970.41</v>
      </c>
      <c r="E27" s="37">
        <f t="shared" si="1"/>
        <v>336.83817567567564</v>
      </c>
    </row>
    <row r="28" spans="1:5" ht="39" customHeight="1">
      <c r="A28" s="15" t="s">
        <v>57</v>
      </c>
      <c r="B28" s="15" t="s">
        <v>26</v>
      </c>
      <c r="C28" s="18">
        <v>2960</v>
      </c>
      <c r="D28" s="18">
        <v>9970.41</v>
      </c>
      <c r="E28" s="37">
        <f t="shared" si="1"/>
        <v>336.83817567567564</v>
      </c>
    </row>
    <row r="29" spans="1:5" ht="15">
      <c r="A29" s="15" t="s">
        <v>58</v>
      </c>
      <c r="B29" s="15" t="s">
        <v>25</v>
      </c>
      <c r="C29" s="18">
        <f>C30</f>
        <v>6920.7</v>
      </c>
      <c r="D29" s="11">
        <f>D30</f>
        <v>3952.85</v>
      </c>
      <c r="E29" s="37">
        <f t="shared" si="1"/>
        <v>57.11633216293149</v>
      </c>
    </row>
    <row r="30" spans="1:5" ht="31.5" customHeight="1">
      <c r="A30" s="15" t="s">
        <v>59</v>
      </c>
      <c r="B30" s="15" t="s">
        <v>24</v>
      </c>
      <c r="C30" s="18">
        <v>6920.7</v>
      </c>
      <c r="D30" s="12">
        <v>3952.85</v>
      </c>
      <c r="E30" s="37">
        <f t="shared" si="1"/>
        <v>57.11633216293149</v>
      </c>
    </row>
    <row r="31" spans="1:5" ht="15">
      <c r="A31" s="22"/>
      <c r="B31" s="25" t="s">
        <v>96</v>
      </c>
      <c r="C31" s="32">
        <f>C32+C36+C39+C41</f>
        <v>3313</v>
      </c>
      <c r="D31" s="23">
        <f>D32+D36+D39+D41</f>
        <v>3497.4700000000003</v>
      </c>
      <c r="E31" s="37">
        <f t="shared" si="1"/>
        <v>105.568065197706</v>
      </c>
    </row>
    <row r="32" spans="1:5" ht="68.25" customHeight="1">
      <c r="A32" s="13" t="s">
        <v>60</v>
      </c>
      <c r="B32" s="14" t="s">
        <v>39</v>
      </c>
      <c r="C32" s="31">
        <f>C33+C34+C35</f>
        <v>2413</v>
      </c>
      <c r="D32" s="10">
        <f>D33+D34+D35</f>
        <v>2629.19</v>
      </c>
      <c r="E32" s="37">
        <f t="shared" si="1"/>
        <v>108.95938665561542</v>
      </c>
    </row>
    <row r="33" spans="1:5" ht="93" customHeight="1">
      <c r="A33" s="15" t="s">
        <v>61</v>
      </c>
      <c r="B33" s="15" t="s">
        <v>35</v>
      </c>
      <c r="C33" s="18">
        <v>0</v>
      </c>
      <c r="D33" s="18">
        <v>0</v>
      </c>
      <c r="E33" s="37"/>
    </row>
    <row r="34" spans="1:5" ht="57" customHeight="1">
      <c r="A34" s="15" t="s">
        <v>62</v>
      </c>
      <c r="B34" s="15" t="s">
        <v>34</v>
      </c>
      <c r="C34" s="18">
        <v>1500</v>
      </c>
      <c r="D34" s="12">
        <v>1666.78</v>
      </c>
      <c r="E34" s="37">
        <f t="shared" si="1"/>
        <v>111.11866666666666</v>
      </c>
    </row>
    <row r="35" spans="1:5" ht="111" customHeight="1">
      <c r="A35" s="15" t="s">
        <v>63</v>
      </c>
      <c r="B35" s="15" t="s">
        <v>9</v>
      </c>
      <c r="C35" s="18">
        <v>913</v>
      </c>
      <c r="D35" s="12">
        <v>962.41</v>
      </c>
      <c r="E35" s="37">
        <f>D35/C35*100</f>
        <v>105.41182913472069</v>
      </c>
    </row>
    <row r="36" spans="1:5" ht="53.25" customHeight="1">
      <c r="A36" s="13" t="s">
        <v>64</v>
      </c>
      <c r="B36" s="14" t="s">
        <v>38</v>
      </c>
      <c r="C36" s="31">
        <f>C37+C38</f>
        <v>700</v>
      </c>
      <c r="D36" s="10">
        <f>D37+D38</f>
        <v>893.21</v>
      </c>
      <c r="E36" s="37">
        <f>D36/C36*100</f>
        <v>127.60142857142857</v>
      </c>
    </row>
    <row r="37" spans="1:5" ht="39.75" customHeight="1">
      <c r="A37" s="15" t="s">
        <v>89</v>
      </c>
      <c r="B37" s="15" t="s">
        <v>13</v>
      </c>
      <c r="C37" s="18">
        <v>700</v>
      </c>
      <c r="D37" s="12">
        <v>774.39</v>
      </c>
      <c r="E37" s="37">
        <f>D37/C37*100</f>
        <v>110.62714285714286</v>
      </c>
    </row>
    <row r="38" spans="1:5" ht="26.25">
      <c r="A38" s="15" t="s">
        <v>65</v>
      </c>
      <c r="B38" s="15" t="s">
        <v>14</v>
      </c>
      <c r="C38" s="18">
        <v>0</v>
      </c>
      <c r="D38" s="18">
        <v>118.82</v>
      </c>
      <c r="E38" s="18"/>
    </row>
    <row r="39" spans="1:5" ht="40.5" customHeight="1">
      <c r="A39" s="13" t="s">
        <v>66</v>
      </c>
      <c r="B39" s="14" t="s">
        <v>37</v>
      </c>
      <c r="C39" s="18">
        <f>C40</f>
        <v>0</v>
      </c>
      <c r="D39" s="18">
        <f>D40</f>
        <v>0</v>
      </c>
      <c r="E39" s="18"/>
    </row>
    <row r="40" spans="1:5" ht="79.5" customHeight="1">
      <c r="A40" s="15" t="s">
        <v>67</v>
      </c>
      <c r="B40" s="15" t="s">
        <v>36</v>
      </c>
      <c r="C40" s="18">
        <v>0</v>
      </c>
      <c r="D40" s="18">
        <v>0</v>
      </c>
      <c r="E40" s="18"/>
    </row>
    <row r="41" spans="1:5" ht="22.5" customHeight="1">
      <c r="A41" s="13" t="s">
        <v>68</v>
      </c>
      <c r="B41" s="14" t="s">
        <v>11</v>
      </c>
      <c r="C41" s="31">
        <f>C42+C43</f>
        <v>200</v>
      </c>
      <c r="D41" s="10">
        <f>D42+D43</f>
        <v>-24.93</v>
      </c>
      <c r="E41" s="37">
        <f>D41/C41*100</f>
        <v>-12.465</v>
      </c>
    </row>
    <row r="42" spans="1:5" ht="28.5" customHeight="1">
      <c r="A42" s="15" t="s">
        <v>69</v>
      </c>
      <c r="B42" s="15" t="s">
        <v>15</v>
      </c>
      <c r="C42" s="18">
        <v>0</v>
      </c>
      <c r="D42" s="18">
        <v>-54.93</v>
      </c>
      <c r="E42" s="18"/>
    </row>
    <row r="43" spans="1:5" ht="26.25">
      <c r="A43" s="15" t="s">
        <v>70</v>
      </c>
      <c r="B43" s="15" t="s">
        <v>10</v>
      </c>
      <c r="C43" s="18">
        <v>200</v>
      </c>
      <c r="D43" s="18">
        <v>30</v>
      </c>
      <c r="E43" s="40">
        <f aca="true" t="shared" si="2" ref="E43:E50">D43/C43*100</f>
        <v>15</v>
      </c>
    </row>
    <row r="44" spans="1:5" ht="26.25">
      <c r="A44" s="16" t="s">
        <v>71</v>
      </c>
      <c r="B44" s="17" t="s">
        <v>46</v>
      </c>
      <c r="C44" s="33">
        <f>C45+C58+C60</f>
        <v>103135.5</v>
      </c>
      <c r="D44" s="33">
        <f>D45+D58+D60</f>
        <v>102907.10999999999</v>
      </c>
      <c r="E44" s="41">
        <f t="shared" si="2"/>
        <v>99.77855345637533</v>
      </c>
    </row>
    <row r="45" spans="1:5" ht="53.25" customHeight="1">
      <c r="A45" s="13" t="s">
        <v>72</v>
      </c>
      <c r="B45" s="14" t="s">
        <v>45</v>
      </c>
      <c r="C45" s="18">
        <f>C46+C47+C53+C56</f>
        <v>103135.5</v>
      </c>
      <c r="D45" s="18">
        <f>D46+D47+D53+D56</f>
        <v>102962.06999999999</v>
      </c>
      <c r="E45" s="37">
        <f t="shared" si="2"/>
        <v>99.83184257602862</v>
      </c>
    </row>
    <row r="46" spans="1:5" ht="38.25" customHeight="1">
      <c r="A46" s="15" t="s">
        <v>73</v>
      </c>
      <c r="B46" s="15" t="s">
        <v>42</v>
      </c>
      <c r="C46" s="18">
        <v>15104.3</v>
      </c>
      <c r="D46" s="18">
        <v>15104.3</v>
      </c>
      <c r="E46" s="37">
        <f t="shared" si="2"/>
        <v>100</v>
      </c>
    </row>
    <row r="47" spans="1:5" ht="39.75" customHeight="1">
      <c r="A47" s="13" t="s">
        <v>74</v>
      </c>
      <c r="B47" s="14" t="s">
        <v>4</v>
      </c>
      <c r="C47" s="31">
        <f>C48+C49+C50+C51+C52</f>
        <v>80239.93</v>
      </c>
      <c r="D47" s="10">
        <f>D48+D49+D50+D51+D52</f>
        <v>80239.93</v>
      </c>
      <c r="E47" s="37">
        <f t="shared" si="2"/>
        <v>100</v>
      </c>
    </row>
    <row r="48" spans="1:5" ht="55.5" customHeight="1">
      <c r="A48" s="15" t="s">
        <v>102</v>
      </c>
      <c r="B48" s="15" t="s">
        <v>103</v>
      </c>
      <c r="C48" s="18">
        <v>1260.58</v>
      </c>
      <c r="D48" s="11">
        <v>1260.58</v>
      </c>
      <c r="E48" s="37">
        <f t="shared" si="2"/>
        <v>100</v>
      </c>
    </row>
    <row r="49" spans="1:5" ht="108" customHeight="1">
      <c r="A49" s="15" t="s">
        <v>75</v>
      </c>
      <c r="B49" s="15" t="s">
        <v>3</v>
      </c>
      <c r="C49" s="18">
        <v>5030.78</v>
      </c>
      <c r="D49" s="18">
        <v>5030.78</v>
      </c>
      <c r="E49" s="37">
        <f t="shared" si="2"/>
        <v>100</v>
      </c>
    </row>
    <row r="50" spans="1:5" ht="70.5" customHeight="1">
      <c r="A50" s="15" t="s">
        <v>76</v>
      </c>
      <c r="B50" s="15" t="s">
        <v>101</v>
      </c>
      <c r="C50" s="18">
        <v>6436.19</v>
      </c>
      <c r="D50" s="18">
        <v>6436.19</v>
      </c>
      <c r="E50" s="37">
        <f t="shared" si="2"/>
        <v>100</v>
      </c>
    </row>
    <row r="51" spans="1:5" ht="82.5" customHeight="1">
      <c r="A51" s="15" t="s">
        <v>77</v>
      </c>
      <c r="B51" s="15" t="s">
        <v>2</v>
      </c>
      <c r="C51" s="18">
        <v>857.3</v>
      </c>
      <c r="D51" s="18">
        <v>857.3</v>
      </c>
      <c r="E51" s="37">
        <f aca="true" t="shared" si="3" ref="E51:E57">D51/C51*100</f>
        <v>100</v>
      </c>
    </row>
    <row r="52" spans="1:5" ht="26.25">
      <c r="A52" s="15" t="s">
        <v>78</v>
      </c>
      <c r="B52" s="15" t="s">
        <v>8</v>
      </c>
      <c r="C52" s="18">
        <v>66655.08</v>
      </c>
      <c r="D52" s="18">
        <v>66655.08</v>
      </c>
      <c r="E52" s="37">
        <f t="shared" si="3"/>
        <v>100</v>
      </c>
    </row>
    <row r="53" spans="1:5" ht="37.5" customHeight="1">
      <c r="A53" s="13" t="s">
        <v>79</v>
      </c>
      <c r="B53" s="14" t="s">
        <v>5</v>
      </c>
      <c r="C53" s="31">
        <f>C54+C55</f>
        <v>755.86</v>
      </c>
      <c r="D53" s="10">
        <f>D54+D55</f>
        <v>755.86</v>
      </c>
      <c r="E53" s="37">
        <f t="shared" si="3"/>
        <v>100</v>
      </c>
    </row>
    <row r="54" spans="1:5" ht="64.5" customHeight="1">
      <c r="A54" s="15" t="s">
        <v>80</v>
      </c>
      <c r="B54" s="15" t="s">
        <v>6</v>
      </c>
      <c r="C54" s="18">
        <v>195.08</v>
      </c>
      <c r="D54" s="12">
        <v>195.08</v>
      </c>
      <c r="E54" s="37">
        <f t="shared" si="3"/>
        <v>100</v>
      </c>
    </row>
    <row r="55" spans="1:5" ht="53.25" customHeight="1">
      <c r="A55" s="15" t="s">
        <v>81</v>
      </c>
      <c r="B55" s="15" t="s">
        <v>7</v>
      </c>
      <c r="C55" s="18">
        <v>560.78</v>
      </c>
      <c r="D55" s="18">
        <v>560.78</v>
      </c>
      <c r="E55" s="37">
        <f t="shared" si="3"/>
        <v>100</v>
      </c>
    </row>
    <row r="56" spans="1:5" ht="15">
      <c r="A56" s="13" t="s">
        <v>82</v>
      </c>
      <c r="B56" s="14" t="s">
        <v>23</v>
      </c>
      <c r="C56" s="31">
        <f>C57</f>
        <v>7035.41</v>
      </c>
      <c r="D56" s="10">
        <f>D57</f>
        <v>6861.98</v>
      </c>
      <c r="E56" s="37">
        <f t="shared" si="3"/>
        <v>97.53489846362898</v>
      </c>
    </row>
    <row r="57" spans="1:5" ht="39">
      <c r="A57" s="15" t="s">
        <v>83</v>
      </c>
      <c r="B57" s="15" t="s">
        <v>12</v>
      </c>
      <c r="C57" s="18">
        <v>7035.41</v>
      </c>
      <c r="D57" s="18">
        <v>6861.98</v>
      </c>
      <c r="E57" s="37">
        <f t="shared" si="3"/>
        <v>97.53489846362898</v>
      </c>
    </row>
    <row r="58" spans="1:5" ht="126.75" customHeight="1">
      <c r="A58" s="13" t="s">
        <v>84</v>
      </c>
      <c r="B58" s="24" t="s">
        <v>41</v>
      </c>
      <c r="C58" s="18">
        <v>0</v>
      </c>
      <c r="D58" s="18">
        <v>0</v>
      </c>
      <c r="E58" s="39"/>
    </row>
    <row r="59" spans="1:5" ht="42.75" customHeight="1">
      <c r="A59" s="15" t="s">
        <v>85</v>
      </c>
      <c r="B59" s="15" t="s">
        <v>40</v>
      </c>
      <c r="C59" s="18">
        <v>0</v>
      </c>
      <c r="D59" s="18">
        <v>0</v>
      </c>
      <c r="E59" s="39"/>
    </row>
    <row r="60" spans="1:5" ht="63" customHeight="1">
      <c r="A60" s="13" t="s">
        <v>86</v>
      </c>
      <c r="B60" s="24" t="s">
        <v>44</v>
      </c>
      <c r="C60" s="18">
        <f>C61</f>
        <v>0</v>
      </c>
      <c r="D60" s="12">
        <f>D61</f>
        <v>-54.96</v>
      </c>
      <c r="E60" s="39"/>
    </row>
    <row r="61" spans="1:5" ht="51.75" customHeight="1">
      <c r="A61" s="15" t="s">
        <v>87</v>
      </c>
      <c r="B61" s="15" t="s">
        <v>43</v>
      </c>
      <c r="C61" s="18">
        <v>0</v>
      </c>
      <c r="D61" s="12">
        <v>-54.96</v>
      </c>
      <c r="E61" s="39"/>
    </row>
    <row r="62" spans="1:5" ht="15">
      <c r="A62" s="4"/>
      <c r="B62" s="4" t="s">
        <v>98</v>
      </c>
      <c r="C62" s="27">
        <f>C10+C44</f>
        <v>129042</v>
      </c>
      <c r="D62" s="28">
        <f>D10+D44</f>
        <v>138439.34</v>
      </c>
      <c r="E62" s="42">
        <f>D62/C62*100</f>
        <v>107.2823886796547</v>
      </c>
    </row>
    <row r="63" ht="52.5" customHeight="1"/>
  </sheetData>
  <sheetProtection/>
  <mergeCells count="7">
    <mergeCell ref="A8:C8"/>
    <mergeCell ref="A7:C7"/>
    <mergeCell ref="A5:C5"/>
    <mergeCell ref="D2:E2"/>
    <mergeCell ref="D3:E3"/>
    <mergeCell ref="D4:E4"/>
    <mergeCell ref="D5:E5"/>
  </mergeCells>
  <printOptions/>
  <pageMargins left="0.984251968503937" right="0.5905511811023623" top="0" bottom="0.1968503937007874" header="0.1968503937007874" footer="0.1968503937007874"/>
  <pageSetup fitToHeight="12" fitToWidth="1"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admnvsvetgb</cp:lastModifiedBy>
  <cp:lastPrinted>2017-02-16T08:50:02Z</cp:lastPrinted>
  <dcterms:created xsi:type="dcterms:W3CDTF">2015-07-21T13:23:07Z</dcterms:created>
  <dcterms:modified xsi:type="dcterms:W3CDTF">2017-03-31T07:15:33Z</dcterms:modified>
  <cp:category/>
  <cp:version/>
  <cp:contentType/>
  <cp:contentStatus/>
</cp:coreProperties>
</file>