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<sst xmlns="http://schemas.openxmlformats.org/spreadsheetml/2006/main" count="489" uniqueCount="246">
  <si>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</si>
  <si>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</si>
  <si>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</si>
  <si>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</si>
  <si>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</si>
  <si>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</si>
  <si>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</si>
  <si>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</si>
  <si>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</si>
  <si>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</si>
  <si>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</si>
  <si>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</si>
  <si>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</si>
  <si>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</si>
  <si>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</si>
  <si>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</si>
  <si>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</si>
  <si>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</si>
  <si>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</si>
  <si>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</si>
  <si>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</si>
  <si>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</si>
  <si>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</si>
  <si>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</si>
  <si>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</si>
  <si>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</si>
  <si>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</si>
  <si>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</si>
  <si>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</si>
  <si>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</si>
  <si>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</si>
  <si>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</si>
  <si>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</si>
  <si>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</si>
  <si>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</si>
  <si>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</si>
  <si>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</si>
  <si>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</si>
  <si>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</si>
  <si>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</si>
  <si>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</si>
  <si>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</si>
  <si>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</si>
  <si>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</si>
  <si>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</si>
  <si>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</si>
  <si>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</si>
  <si>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</si>
  <si>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</si>
  <si>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</si>
  <si>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</si>
  <si>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</si>
  <si>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</si>
  <si>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</si>
  <si>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</si>
  <si>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</si>
  <si>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</si>
  <si>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</si>
  <si>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</si>
  <si>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</si>
  <si>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</si>
  <si>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</si>
  <si>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</si>
  <si>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</si>
  <si>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</si>
  <si>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</si>
  <si>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</si>
  <si>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</si>
  <si>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</si>
  <si>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</si>
  <si>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</si>
  <si>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</si>
  <si>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</si>
  <si>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</si>
  <si>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</si>
  <si>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</si>
  <si>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</si>
  <si>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</si>
  <si>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</si>
  <si>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</si>
  <si>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</si>
  <si>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</si>
  <si>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</si>
  <si>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</si>
  <si>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</si>
  <si>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</si>
  <si>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</si>
  <si>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</si>
  <si>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</si>
  <si>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</si>
  <si>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</si>
  <si>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</si>
  <si>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</si>
  <si>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</si>
  <si>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</si>
  <si>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</si>
  <si>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</si>
  <si>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</si>
  <si>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</si>
  <si>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</si>
  <si>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</si>
  <si>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</si>
  <si>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</si>
  <si>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</si>
  <si>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</si>
  <si>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</si>
  <si>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</si>
  <si>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</si>
  <si>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</si>
  <si>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</si>
  <si>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</si>
  <si>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</si>
  <si>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</si>
  <si>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</si>
  <si>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</si>
  <si>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</si>
  <si>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</si>
  <si>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</si>
  <si>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</si>
  <si>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</si>
  <si>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</si>
  <si>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</si>
  <si>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</si>
  <si>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</si>
  <si>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</si>
  <si>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</si>
  <si>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</si>
  <si>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</si>
  <si>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</si>
  <si>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</si>
  <si>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</si>
  <si>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</si>
  <si>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</si>
  <si>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</si>
  <si>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</si>
  <si>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</si>
  <si>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</si>
  <si>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71 3 10 15540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</si>
  <si>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</si>
  <si>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</si>
  <si>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</si>
  <si>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</si>
  <si>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</si>
  <si>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</si>
  <si>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</si>
  <si>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</si>
  <si>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</si>
  <si>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</si>
  <si>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</si>
  <si>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</si>
  <si>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</si>
  <si>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</si>
  <si>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</si>
  <si>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</si>
  <si>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</si>
  <si>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</si>
  <si>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</si>
  <si>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</si>
  <si>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</si>
  <si>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</si>
  <si>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</si>
  <si>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</si>
  <si>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</si>
  <si>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</si>
  <si>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</si>
  <si>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</si>
  <si>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</si>
  <si>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</si>
  <si>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</si>
  <si>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</si>
  <si>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</si>
  <si>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</si>
  <si>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</si>
  <si>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</si>
  <si>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</si>
  <si>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</si>
  <si>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</si>
  <si>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</si>
  <si>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</si>
  <si>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</si>
  <si>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</si>
  <si>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</si>
  <si>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</si>
  <si>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</si>
  <si>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</si>
  <si>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</si>
  <si>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</si>
  <si>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</si>
  <si>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</si>
  <si>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</si>
  <si>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</si>
  <si>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</si>
  <si>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</si>
  <si>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</si>
  <si>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</si>
  <si>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</si>
  <si>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</si>
  <si>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</si>
  <si>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</si>
  <si>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</si>
  <si>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</si>
  <si>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</si>
  <si>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</si>
  <si>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</si>
  <si>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</si>
  <si>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</si>
  <si>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</si>
  <si>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</si>
  <si>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</si>
  <si>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</si>
  <si>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</si>
  <si>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</si>
  <si>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</si>
  <si>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</si>
  <si>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</si>
  <si>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</si>
  <si>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</si>
  <si>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</si>
  <si>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</si>
  <si>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</si>
  <si>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</si>
  <si>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</si>
  <si>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</si>
  <si>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</si>
  <si>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</si>
  <si>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</si>
  <si>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</si>
  <si>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</si>
  <si>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%      исполнения</t>
  </si>
  <si>
    <t>0</t>
  </si>
  <si>
    <t xml:space="preserve">            Приложение  4</t>
  </si>
  <si>
    <t xml:space="preserve">  </t>
  </si>
  <si>
    <t>472,6</t>
  </si>
  <si>
    <t>71 8 10 15530</t>
  </si>
  <si>
    <t>0,4</t>
  </si>
  <si>
    <t xml:space="preserve"> </t>
  </si>
  <si>
    <t>71 8 10  00000</t>
  </si>
  <si>
    <r>
      <rPr>
        <b/>
        <sz val="9"/>
        <rFont val="Times New Roman"/>
        <family val="1"/>
      </rPr>
      <t>Исполнение</t>
    </r>
    <r>
      <rPr>
        <b/>
        <sz val="10"/>
        <rFont val="Times New Roman"/>
        <family val="1"/>
      </rPr>
      <t xml:space="preserve"> за 9 месяцев 2017 года    </t>
    </r>
    <r>
      <rPr>
        <sz val="10"/>
        <rFont val="Times New Roman"/>
        <family val="1"/>
      </rPr>
      <t xml:space="preserve"> тыс.руб.</t>
    </r>
  </si>
  <si>
    <t>304,71</t>
  </si>
  <si>
    <t>Непрограммные расходы органов МСУ</t>
  </si>
  <si>
    <t>НМКУ "Служба по благоустройству и бытовому обслуживанию"                          Другие вопросы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</si>
  <si>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</si>
  <si>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</si>
  <si>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</si>
  <si>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 xml:space="preserve">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2017 год</t>
  </si>
  <si>
    <t xml:space="preserve">                                                    к Решению Совета депутатов                                                                      Новосветского  сельского поселения                                                             Гатчинского муниципального района                                                                      от    26.10.2017 года  № 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</si>
</sst>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  <numFmt numFmtId="175" formatCode="0.0%"/>
    <numFmt numFmtId="176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7" fillId="0" borderId="10" xfId="59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7" fillId="34" borderId="10" xfId="59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wrapText="1"/>
    </xf>
    <xf numFmtId="2" fontId="7" fillId="34" borderId="11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 wrapText="1"/>
    </xf>
    <xf numFmtId="2" fontId="7" fillId="0" borderId="10" xfId="59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0" fontId="7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13" fillId="34" borderId="10" xfId="0" applyNumberFormat="1" applyFont="1" applyFill="1" applyBorder="1" applyAlignment="1">
      <alignment horizontal="center" wrapText="1"/>
    </xf>
    <xf numFmtId="0" fontId="11" fillId="34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left" wrapText="1" readingOrder="1"/>
    </xf>
    <xf numFmtId="0" fontId="7" fillId="33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Border="1" applyAlignment="1">
      <alignment horizontal="left" wrapText="1" readingOrder="1"/>
    </xf>
    <xf numFmtId="0" fontId="10" fillId="0" borderId="10" xfId="0" applyNumberFormat="1" applyFont="1" applyFill="1" applyBorder="1" applyAlignment="1">
      <alignment horizontal="left" wrapText="1" readingOrder="1"/>
    </xf>
    <xf numFmtId="0" fontId="7" fillId="0" borderId="10" xfId="0" applyNumberFormat="1" applyFont="1" applyFill="1" applyBorder="1" applyAlignment="1">
      <alignment horizontal="left" wrapText="1" readingOrder="1"/>
    </xf>
    <xf numFmtId="0" fontId="7" fillId="34" borderId="11" xfId="0" applyNumberFormat="1" applyFont="1" applyFill="1" applyBorder="1" applyAlignment="1">
      <alignment horizontal="left" wrapText="1" readingOrder="1"/>
    </xf>
    <xf numFmtId="0" fontId="7" fillId="0" borderId="11" xfId="0" applyNumberFormat="1" applyFont="1" applyBorder="1" applyAlignment="1">
      <alignment horizontal="left" wrapText="1" readingOrder="1"/>
    </xf>
    <xf numFmtId="0" fontId="3" fillId="33" borderId="10" xfId="0" applyNumberFormat="1" applyFont="1" applyFill="1" applyBorder="1" applyAlignment="1">
      <alignment horizontal="left" wrapText="1" readingOrder="1"/>
    </xf>
    <xf numFmtId="0" fontId="8" fillId="34" borderId="10" xfId="0" applyNumberFormat="1" applyFont="1" applyFill="1" applyBorder="1" applyAlignment="1">
      <alignment horizontal="left" wrapText="1" readingOrder="1"/>
    </xf>
    <xf numFmtId="0" fontId="8" fillId="0" borderId="10" xfId="0" applyNumberFormat="1" applyFont="1" applyBorder="1" applyAlignment="1">
      <alignment horizontal="left" wrapText="1" readingOrder="1"/>
    </xf>
    <xf numFmtId="0" fontId="8" fillId="0" borderId="11" xfId="0" applyNumberFormat="1" applyFont="1" applyFill="1" applyBorder="1" applyAlignment="1">
      <alignment horizontal="left" wrapText="1" readingOrder="1"/>
    </xf>
    <xf numFmtId="0" fontId="6" fillId="35" borderId="10" xfId="0" applyNumberFormat="1" applyFont="1" applyFill="1" applyBorder="1" applyAlignment="1">
      <alignment horizontal="left" wrapText="1" readingOrder="1"/>
    </xf>
    <xf numFmtId="0" fontId="5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left" wrapText="1" readingOrder="1"/>
    </xf>
    <xf numFmtId="0" fontId="3" fillId="35" borderId="10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left" wrapText="1" readingOrder="1"/>
    </xf>
    <xf numFmtId="0" fontId="5" fillId="35" borderId="11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Border="1" applyAlignment="1">
      <alignment horizontal="right"/>
    </xf>
    <xf numFmtId="176" fontId="5" fillId="35" borderId="10" xfId="0" applyNumberFormat="1" applyFont="1" applyFill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right" vertical="distributed" wrapText="1"/>
    </xf>
    <xf numFmtId="49" fontId="7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0"/>
  <sheetViews>
    <sheetView showGridLines="0" tabSelected="1" zoomScalePageLayoutView="0" workbookViewId="0" topLeftCell="A1">
      <selection activeCell="A5" sqref="A5:G5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10.00390625" style="6" customWidth="1"/>
    <col min="6" max="6" width="11.28125" style="0" customWidth="1"/>
    <col min="7" max="7" width="9.7109375" style="0" customWidth="1"/>
  </cols>
  <sheetData>
    <row r="1" spans="1:8" ht="15" customHeight="1">
      <c r="A1" s="1"/>
      <c r="B1" s="90"/>
      <c r="C1" s="91" t="s">
        <v>29</v>
      </c>
      <c r="D1" s="94" t="s">
        <v>230</v>
      </c>
      <c r="E1" s="94"/>
      <c r="F1" s="94"/>
      <c r="G1" s="94"/>
      <c r="H1" s="16"/>
    </row>
    <row r="2" spans="1:8" ht="57" customHeight="1">
      <c r="A2" s="17"/>
      <c r="B2" s="93" t="s">
        <v>245</v>
      </c>
      <c r="C2" s="93"/>
      <c r="D2" s="93"/>
      <c r="E2" s="93"/>
      <c r="F2" s="93"/>
      <c r="G2" s="93"/>
      <c r="H2" s="17"/>
    </row>
    <row r="3" spans="1:8" ht="0.75" customHeight="1">
      <c r="A3" s="17"/>
      <c r="B3" s="17"/>
      <c r="C3" s="17"/>
      <c r="D3" s="17"/>
      <c r="E3" s="17"/>
      <c r="F3" s="17"/>
      <c r="G3" s="17"/>
      <c r="H3" s="17"/>
    </row>
    <row r="4" spans="1:5" ht="13.5" customHeight="1">
      <c r="A4" s="1"/>
      <c r="B4" s="2"/>
      <c r="C4" s="2"/>
      <c r="D4" s="2"/>
      <c r="E4" s="3"/>
    </row>
    <row r="5" spans="1:7" ht="111.75" customHeight="1">
      <c r="A5" s="95" t="s">
        <v>244</v>
      </c>
      <c r="B5" s="95"/>
      <c r="C5" s="95"/>
      <c r="D5" s="95"/>
      <c r="E5" s="95"/>
      <c r="F5" s="95"/>
      <c r="G5" s="95"/>
    </row>
    <row r="6" spans="1:5" ht="4.5" customHeight="1" hidden="1">
      <c r="A6" s="92"/>
      <c r="B6" s="92"/>
      <c r="C6" s="92"/>
      <c r="D6" s="92"/>
      <c r="E6" s="92"/>
    </row>
    <row r="7" ht="3" customHeight="1"/>
    <row r="8" spans="1:7" ht="81" customHeight="1">
      <c r="A8" s="7" t="s">
        <v>8</v>
      </c>
      <c r="B8" s="8" t="s">
        <v>69</v>
      </c>
      <c r="C8" s="24" t="s">
        <v>226</v>
      </c>
      <c r="D8" s="25" t="s">
        <v>70</v>
      </c>
      <c r="E8" s="22" t="s">
        <v>227</v>
      </c>
      <c r="F8" s="25" t="s">
        <v>237</v>
      </c>
      <c r="G8" s="26" t="s">
        <v>228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235</v>
      </c>
      <c r="G9" s="10">
        <v>7</v>
      </c>
    </row>
    <row r="10" spans="1:7" ht="15">
      <c r="A10" s="23" t="s">
        <v>81</v>
      </c>
      <c r="B10" s="12"/>
      <c r="C10" s="12"/>
      <c r="D10" s="12"/>
      <c r="E10" s="27">
        <f>E11+E114</f>
        <v>71985.75</v>
      </c>
      <c r="F10" s="27">
        <f>F11+F114</f>
        <v>45755.689999999995</v>
      </c>
      <c r="G10" s="87">
        <f>F10/E10*100</f>
        <v>63.562149453190386</v>
      </c>
    </row>
    <row r="11" spans="1:7" ht="107.25" customHeight="1">
      <c r="A11" s="77" t="s">
        <v>218</v>
      </c>
      <c r="B11" s="78" t="s">
        <v>116</v>
      </c>
      <c r="C11" s="79" t="s">
        <v>0</v>
      </c>
      <c r="D11" s="79" t="s">
        <v>0</v>
      </c>
      <c r="E11" s="80">
        <f>E12+E23+E30+E87+E98+E110</f>
        <v>55606.719999999994</v>
      </c>
      <c r="F11" s="80">
        <f>F12+F23+F30+F87+F98+F110</f>
        <v>36371.159999999996</v>
      </c>
      <c r="G11" s="88">
        <f aca="true" t="shared" si="0" ref="G11:G71">F11/E11*100</f>
        <v>65.40784998647645</v>
      </c>
    </row>
    <row r="12" spans="1:7" ht="60" customHeight="1">
      <c r="A12" s="77" t="s">
        <v>71</v>
      </c>
      <c r="B12" s="78" t="s">
        <v>117</v>
      </c>
      <c r="C12" s="78" t="s">
        <v>0</v>
      </c>
      <c r="D12" s="78" t="s">
        <v>0</v>
      </c>
      <c r="E12" s="81">
        <f>E13+E16</f>
        <v>1291.1799999999998</v>
      </c>
      <c r="F12" s="81">
        <f>F13+F16</f>
        <v>364.75</v>
      </c>
      <c r="G12" s="88">
        <f t="shared" si="0"/>
        <v>28.249353304729013</v>
      </c>
    </row>
    <row r="13" spans="1:7" ht="15" customHeight="1">
      <c r="A13" s="66" t="s">
        <v>76</v>
      </c>
      <c r="B13" s="46"/>
      <c r="C13" s="46"/>
      <c r="D13" s="50" t="s">
        <v>16</v>
      </c>
      <c r="E13" s="28">
        <f>E14</f>
        <v>491</v>
      </c>
      <c r="F13" s="28" t="str">
        <f>F14</f>
        <v>304,71</v>
      </c>
      <c r="G13" s="87">
        <f t="shared" si="0"/>
        <v>62.0590631364562</v>
      </c>
    </row>
    <row r="14" spans="1:7" ht="29.25" customHeight="1">
      <c r="A14" s="67" t="s">
        <v>30</v>
      </c>
      <c r="B14" s="47" t="s">
        <v>118</v>
      </c>
      <c r="C14" s="47"/>
      <c r="D14" s="47"/>
      <c r="E14" s="29">
        <f>E15</f>
        <v>491</v>
      </c>
      <c r="F14" s="29" t="str">
        <f>F15</f>
        <v>304,71</v>
      </c>
      <c r="G14" s="89">
        <f t="shared" si="0"/>
        <v>62.0590631364562</v>
      </c>
    </row>
    <row r="15" spans="1:8" ht="28.5" customHeight="1">
      <c r="A15" s="68" t="s">
        <v>119</v>
      </c>
      <c r="B15" s="47" t="s">
        <v>118</v>
      </c>
      <c r="C15" s="46">
        <v>242</v>
      </c>
      <c r="D15" s="46" t="s">
        <v>16</v>
      </c>
      <c r="E15" s="30">
        <v>491</v>
      </c>
      <c r="F15" s="30" t="s">
        <v>238</v>
      </c>
      <c r="G15" s="89">
        <f t="shared" si="0"/>
        <v>62.0590631364562</v>
      </c>
      <c r="H15" s="19"/>
    </row>
    <row r="16" spans="1:7" ht="28.5" customHeight="1">
      <c r="A16" s="67" t="s">
        <v>22</v>
      </c>
      <c r="B16" s="47"/>
      <c r="C16" s="47"/>
      <c r="D16" s="51" t="s">
        <v>21</v>
      </c>
      <c r="E16" s="31">
        <f>E18+E20+E22</f>
        <v>800.18</v>
      </c>
      <c r="F16" s="31">
        <f>F18+F20+F22</f>
        <v>60.040000000000006</v>
      </c>
      <c r="G16" s="89">
        <f t="shared" si="0"/>
        <v>7.503311754855159</v>
      </c>
    </row>
    <row r="17" spans="1:7" ht="29.25" customHeight="1">
      <c r="A17" s="67" t="s">
        <v>23</v>
      </c>
      <c r="B17" s="46" t="s">
        <v>120</v>
      </c>
      <c r="C17" s="46"/>
      <c r="D17" s="46"/>
      <c r="E17" s="30">
        <f>E18</f>
        <v>700.18</v>
      </c>
      <c r="F17" s="32">
        <f>F18</f>
        <v>41.2</v>
      </c>
      <c r="G17" s="89">
        <f t="shared" si="0"/>
        <v>5.884201205404326</v>
      </c>
    </row>
    <row r="18" spans="1:7" ht="42" customHeight="1">
      <c r="A18" s="68" t="s">
        <v>1</v>
      </c>
      <c r="B18" s="46" t="s">
        <v>120</v>
      </c>
      <c r="C18" s="46">
        <v>244</v>
      </c>
      <c r="D18" s="46" t="s">
        <v>21</v>
      </c>
      <c r="E18" s="30">
        <v>700.18</v>
      </c>
      <c r="F18" s="32">
        <v>41.2</v>
      </c>
      <c r="G18" s="89">
        <f t="shared" si="0"/>
        <v>5.884201205404326</v>
      </c>
    </row>
    <row r="19" spans="1:7" ht="28.5" customHeight="1">
      <c r="A19" s="67" t="s">
        <v>31</v>
      </c>
      <c r="B19" s="46" t="s">
        <v>121</v>
      </c>
      <c r="C19" s="46"/>
      <c r="D19" s="46"/>
      <c r="E19" s="30">
        <f>E20</f>
        <v>50</v>
      </c>
      <c r="F19" s="32" t="str">
        <f>F20</f>
        <v>0</v>
      </c>
      <c r="G19" s="89">
        <f t="shared" si="0"/>
        <v>0</v>
      </c>
    </row>
    <row r="20" spans="1:7" s="14" customFormat="1" ht="41.25" customHeight="1">
      <c r="A20" s="68" t="s">
        <v>1</v>
      </c>
      <c r="B20" s="46" t="s">
        <v>121</v>
      </c>
      <c r="C20" s="46">
        <v>244</v>
      </c>
      <c r="D20" s="46" t="s">
        <v>21</v>
      </c>
      <c r="E20" s="30">
        <v>50</v>
      </c>
      <c r="F20" s="32" t="s">
        <v>229</v>
      </c>
      <c r="G20" s="89">
        <f t="shared" si="0"/>
        <v>0</v>
      </c>
    </row>
    <row r="21" spans="1:7" ht="32.25" customHeight="1">
      <c r="A21" s="67" t="s">
        <v>32</v>
      </c>
      <c r="B21" s="46" t="s">
        <v>122</v>
      </c>
      <c r="C21" s="46"/>
      <c r="D21" s="46"/>
      <c r="E21" s="30">
        <f>E22</f>
        <v>50</v>
      </c>
      <c r="F21" s="32">
        <f>F22</f>
        <v>18.84</v>
      </c>
      <c r="G21" s="89">
        <f t="shared" si="0"/>
        <v>37.68</v>
      </c>
    </row>
    <row r="22" spans="1:7" ht="42.75" customHeight="1">
      <c r="A22" s="68" t="s">
        <v>1</v>
      </c>
      <c r="B22" s="46" t="s">
        <v>122</v>
      </c>
      <c r="C22" s="46">
        <v>244</v>
      </c>
      <c r="D22" s="46" t="s">
        <v>21</v>
      </c>
      <c r="E22" s="30">
        <v>50</v>
      </c>
      <c r="F22" s="32">
        <v>18.84</v>
      </c>
      <c r="G22" s="89">
        <f t="shared" si="0"/>
        <v>37.68</v>
      </c>
    </row>
    <row r="23" spans="1:7" ht="45" customHeight="1">
      <c r="A23" s="82" t="s">
        <v>72</v>
      </c>
      <c r="B23" s="78" t="s">
        <v>125</v>
      </c>
      <c r="C23" s="83"/>
      <c r="D23" s="83"/>
      <c r="E23" s="81">
        <f>E24+E27</f>
        <v>2012.7</v>
      </c>
      <c r="F23" s="81">
        <f>F24+F27</f>
        <v>1583.6</v>
      </c>
      <c r="G23" s="88">
        <f t="shared" si="0"/>
        <v>78.68037958960599</v>
      </c>
    </row>
    <row r="24" spans="1:7" ht="39.75" customHeight="1">
      <c r="A24" s="67" t="s">
        <v>85</v>
      </c>
      <c r="B24" s="46"/>
      <c r="C24" s="47"/>
      <c r="D24" s="52" t="s">
        <v>25</v>
      </c>
      <c r="E24" s="31">
        <f>E26</f>
        <v>567.7</v>
      </c>
      <c r="F24" s="31">
        <f>F26</f>
        <v>337.25</v>
      </c>
      <c r="G24" s="87">
        <f t="shared" si="0"/>
        <v>59.40637660736304</v>
      </c>
    </row>
    <row r="25" spans="1:7" ht="27.75" customHeight="1">
      <c r="A25" s="67" t="s">
        <v>86</v>
      </c>
      <c r="B25" s="46" t="s">
        <v>123</v>
      </c>
      <c r="C25" s="47"/>
      <c r="D25" s="53"/>
      <c r="E25" s="29">
        <f>E26</f>
        <v>567.7</v>
      </c>
      <c r="F25" s="29">
        <f>F26</f>
        <v>337.25</v>
      </c>
      <c r="G25" s="89">
        <f t="shared" si="0"/>
        <v>59.40637660736304</v>
      </c>
    </row>
    <row r="26" spans="1:7" ht="42" customHeight="1">
      <c r="A26" s="68" t="s">
        <v>1</v>
      </c>
      <c r="B26" s="46" t="s">
        <v>123</v>
      </c>
      <c r="C26" s="47">
        <v>244</v>
      </c>
      <c r="D26" s="54" t="s">
        <v>25</v>
      </c>
      <c r="E26" s="29">
        <v>567.7</v>
      </c>
      <c r="F26" s="33">
        <v>337.25</v>
      </c>
      <c r="G26" s="89">
        <f t="shared" si="0"/>
        <v>59.40637660736304</v>
      </c>
    </row>
    <row r="27" spans="1:7" ht="21" customHeight="1">
      <c r="A27" s="67" t="s">
        <v>87</v>
      </c>
      <c r="B27" s="47"/>
      <c r="C27" s="47"/>
      <c r="D27" s="52" t="s">
        <v>33</v>
      </c>
      <c r="E27" s="31">
        <f>E28</f>
        <v>1445</v>
      </c>
      <c r="F27" s="31">
        <f>F28</f>
        <v>1246.35</v>
      </c>
      <c r="G27" s="87">
        <f t="shared" si="0"/>
        <v>86.25259515570933</v>
      </c>
    </row>
    <row r="28" spans="1:7" ht="30" customHeight="1">
      <c r="A28" s="67" t="s">
        <v>34</v>
      </c>
      <c r="B28" s="47" t="s">
        <v>124</v>
      </c>
      <c r="C28" s="47"/>
      <c r="D28" s="53"/>
      <c r="E28" s="29">
        <f>E29</f>
        <v>1445</v>
      </c>
      <c r="F28" s="29">
        <f>F29</f>
        <v>1246.35</v>
      </c>
      <c r="G28" s="89">
        <f t="shared" si="0"/>
        <v>86.25259515570933</v>
      </c>
    </row>
    <row r="29" spans="1:7" ht="44.25" customHeight="1">
      <c r="A29" s="68" t="s">
        <v>1</v>
      </c>
      <c r="B29" s="47" t="s">
        <v>124</v>
      </c>
      <c r="C29" s="47">
        <v>244</v>
      </c>
      <c r="D29" s="53" t="s">
        <v>33</v>
      </c>
      <c r="E29" s="29">
        <v>1445</v>
      </c>
      <c r="F29" s="34">
        <v>1246.35</v>
      </c>
      <c r="G29" s="89">
        <f t="shared" si="0"/>
        <v>86.25259515570933</v>
      </c>
    </row>
    <row r="30" spans="1:7" ht="78.75" customHeight="1">
      <c r="A30" s="82" t="s">
        <v>73</v>
      </c>
      <c r="B30" s="78" t="s">
        <v>126</v>
      </c>
      <c r="C30" s="78"/>
      <c r="D30" s="78"/>
      <c r="E30" s="81">
        <f>E31+E39</f>
        <v>38149.26</v>
      </c>
      <c r="F30" s="81">
        <f>F31+F39</f>
        <v>23940.34</v>
      </c>
      <c r="G30" s="88">
        <f t="shared" si="0"/>
        <v>62.75440205131109</v>
      </c>
    </row>
    <row r="31" spans="1:7" ht="18.75" customHeight="1">
      <c r="A31" s="67" t="s">
        <v>26</v>
      </c>
      <c r="B31" s="47"/>
      <c r="C31" s="47"/>
      <c r="D31" s="52" t="s">
        <v>27</v>
      </c>
      <c r="E31" s="31">
        <f>E32+E35+E37+E38+E34</f>
        <v>12784.9</v>
      </c>
      <c r="F31" s="31">
        <f>F32+F35+F37+F38+F34</f>
        <v>10959.619999999999</v>
      </c>
      <c r="G31" s="87">
        <f t="shared" si="0"/>
        <v>85.72315778770268</v>
      </c>
    </row>
    <row r="32" spans="1:7" ht="42" customHeight="1">
      <c r="A32" s="67" t="s">
        <v>88</v>
      </c>
      <c r="B32" s="47" t="s">
        <v>127</v>
      </c>
      <c r="C32" s="47"/>
      <c r="D32" s="53"/>
      <c r="E32" s="29">
        <f>E33</f>
        <v>1750.7</v>
      </c>
      <c r="F32" s="29">
        <f>F33</f>
        <v>727.31</v>
      </c>
      <c r="G32" s="89">
        <f t="shared" si="0"/>
        <v>41.54395384703261</v>
      </c>
    </row>
    <row r="33" spans="1:8" ht="42" customHeight="1">
      <c r="A33" s="67" t="s">
        <v>1</v>
      </c>
      <c r="B33" s="47" t="s">
        <v>127</v>
      </c>
      <c r="C33" s="47">
        <v>244</v>
      </c>
      <c r="D33" s="53" t="s">
        <v>27</v>
      </c>
      <c r="E33" s="29">
        <v>1750.7</v>
      </c>
      <c r="F33" s="34">
        <v>727.31</v>
      </c>
      <c r="G33" s="89">
        <f t="shared" si="0"/>
        <v>41.54395384703261</v>
      </c>
      <c r="H33" s="21"/>
    </row>
    <row r="34" spans="1:8" ht="30" customHeight="1">
      <c r="A34" s="67" t="s">
        <v>37</v>
      </c>
      <c r="B34" s="47" t="s">
        <v>137</v>
      </c>
      <c r="C34" s="47">
        <v>244</v>
      </c>
      <c r="D34" s="53" t="s">
        <v>27</v>
      </c>
      <c r="E34" s="29">
        <v>358.8</v>
      </c>
      <c r="F34" s="34">
        <v>225.55</v>
      </c>
      <c r="G34" s="89">
        <f t="shared" si="0"/>
        <v>62.86231884057971</v>
      </c>
      <c r="H34" s="21"/>
    </row>
    <row r="35" spans="1:8" ht="42">
      <c r="A35" s="67" t="s">
        <v>89</v>
      </c>
      <c r="B35" s="47" t="s">
        <v>128</v>
      </c>
      <c r="C35" s="47"/>
      <c r="D35" s="53"/>
      <c r="E35" s="29">
        <f>E36</f>
        <v>9460</v>
      </c>
      <c r="F35" s="29">
        <f>F36</f>
        <v>8795.42</v>
      </c>
      <c r="G35" s="89">
        <f t="shared" si="0"/>
        <v>92.97484143763214</v>
      </c>
      <c r="H35" s="21"/>
    </row>
    <row r="36" spans="1:8" ht="29.25" customHeight="1">
      <c r="A36" s="67" t="s">
        <v>1</v>
      </c>
      <c r="B36" s="47" t="s">
        <v>128</v>
      </c>
      <c r="C36" s="47">
        <v>244</v>
      </c>
      <c r="D36" s="53" t="s">
        <v>27</v>
      </c>
      <c r="E36" s="29">
        <v>9460</v>
      </c>
      <c r="F36" s="35">
        <v>8795.42</v>
      </c>
      <c r="G36" s="89">
        <f t="shared" si="0"/>
        <v>92.97484143763214</v>
      </c>
      <c r="H36" s="21"/>
    </row>
    <row r="37" spans="1:8" ht="29.25" customHeight="1">
      <c r="A37" s="67" t="s">
        <v>89</v>
      </c>
      <c r="B37" s="47" t="s">
        <v>178</v>
      </c>
      <c r="C37" s="47">
        <v>244</v>
      </c>
      <c r="D37" s="53" t="s">
        <v>27</v>
      </c>
      <c r="E37" s="29">
        <v>530</v>
      </c>
      <c r="F37" s="34">
        <v>525.94</v>
      </c>
      <c r="G37" s="89">
        <f t="shared" si="0"/>
        <v>99.23396226415096</v>
      </c>
      <c r="H37" s="21"/>
    </row>
    <row r="38" spans="1:8" ht="29.25" customHeight="1">
      <c r="A38" s="67" t="s">
        <v>89</v>
      </c>
      <c r="B38" s="47" t="s">
        <v>175</v>
      </c>
      <c r="C38" s="47">
        <v>244</v>
      </c>
      <c r="D38" s="53" t="s">
        <v>27</v>
      </c>
      <c r="E38" s="29">
        <v>685.4</v>
      </c>
      <c r="F38" s="34">
        <v>685.4</v>
      </c>
      <c r="G38" s="89">
        <f t="shared" si="0"/>
        <v>100</v>
      </c>
      <c r="H38" s="21"/>
    </row>
    <row r="39" spans="1:8" ht="15">
      <c r="A39" s="67" t="s">
        <v>79</v>
      </c>
      <c r="B39" s="47"/>
      <c r="C39" s="47"/>
      <c r="D39" s="52" t="s">
        <v>90</v>
      </c>
      <c r="E39" s="31">
        <f>E40+E61+E67+E81</f>
        <v>25364.36</v>
      </c>
      <c r="F39" s="31">
        <f>F40+F61+F67+F81</f>
        <v>12980.720000000001</v>
      </c>
      <c r="G39" s="87">
        <f t="shared" si="0"/>
        <v>51.17700584599809</v>
      </c>
      <c r="H39" s="21"/>
    </row>
    <row r="40" spans="1:8" ht="15">
      <c r="A40" s="67" t="s">
        <v>91</v>
      </c>
      <c r="B40" s="47"/>
      <c r="C40" s="47"/>
      <c r="D40" s="52" t="s">
        <v>5</v>
      </c>
      <c r="E40" s="31">
        <f>E43+E45+E42+E47+E49+E53+E55+E58+E59+E51+E52</f>
        <v>7352.620000000001</v>
      </c>
      <c r="F40" s="31">
        <f>F43+F45+F42+F47+F49+F53+F55+F58+F59+F51+F52</f>
        <v>3921.9100000000003</v>
      </c>
      <c r="G40" s="87">
        <f t="shared" si="0"/>
        <v>53.340305904561916</v>
      </c>
      <c r="H40" s="21"/>
    </row>
    <row r="41" spans="1:8" ht="43.5" customHeight="1">
      <c r="A41" s="69" t="s">
        <v>181</v>
      </c>
      <c r="B41" s="47" t="s">
        <v>182</v>
      </c>
      <c r="C41" s="47"/>
      <c r="D41" s="52"/>
      <c r="E41" s="29">
        <f>E42</f>
        <v>150</v>
      </c>
      <c r="F41" s="29">
        <f>F42</f>
        <v>42.13</v>
      </c>
      <c r="G41" s="89">
        <f t="shared" si="0"/>
        <v>28.08666666666667</v>
      </c>
      <c r="H41" s="21"/>
    </row>
    <row r="42" spans="1:8" ht="44.25" customHeight="1">
      <c r="A42" s="67" t="s">
        <v>1</v>
      </c>
      <c r="B42" s="47" t="s">
        <v>182</v>
      </c>
      <c r="C42" s="47">
        <v>244</v>
      </c>
      <c r="D42" s="53" t="s">
        <v>5</v>
      </c>
      <c r="E42" s="29">
        <v>150</v>
      </c>
      <c r="F42" s="34">
        <v>42.13</v>
      </c>
      <c r="G42" s="89">
        <f t="shared" si="0"/>
        <v>28.08666666666667</v>
      </c>
      <c r="H42" s="21"/>
    </row>
    <row r="43" spans="1:8" ht="27.75">
      <c r="A43" s="69" t="s">
        <v>3</v>
      </c>
      <c r="B43" s="46" t="s">
        <v>129</v>
      </c>
      <c r="C43" s="47"/>
      <c r="D43" s="55"/>
      <c r="E43" s="30">
        <f>E44</f>
        <v>960</v>
      </c>
      <c r="F43" s="30">
        <f>F44</f>
        <v>169.02</v>
      </c>
      <c r="G43" s="89">
        <f t="shared" si="0"/>
        <v>17.606250000000003</v>
      </c>
      <c r="H43" s="21"/>
    </row>
    <row r="44" spans="1:7" ht="27" customHeight="1">
      <c r="A44" s="67" t="s">
        <v>1</v>
      </c>
      <c r="B44" s="46" t="s">
        <v>129</v>
      </c>
      <c r="C44" s="47">
        <v>244</v>
      </c>
      <c r="D44" s="56" t="s">
        <v>5</v>
      </c>
      <c r="E44" s="29">
        <v>960</v>
      </c>
      <c r="F44" s="36">
        <v>169.02</v>
      </c>
      <c r="G44" s="89">
        <f t="shared" si="0"/>
        <v>17.606250000000003</v>
      </c>
    </row>
    <row r="45" spans="1:7" ht="54.75" customHeight="1">
      <c r="A45" s="67" t="s">
        <v>130</v>
      </c>
      <c r="B45" s="46" t="s">
        <v>131</v>
      </c>
      <c r="C45" s="47"/>
      <c r="D45" s="56"/>
      <c r="E45" s="29">
        <f>E46</f>
        <v>1181.89</v>
      </c>
      <c r="F45" s="29">
        <f>F46</f>
        <v>732.76</v>
      </c>
      <c r="G45" s="89">
        <f t="shared" si="0"/>
        <v>61.999001599133585</v>
      </c>
    </row>
    <row r="46" spans="1:7" ht="27" customHeight="1">
      <c r="A46" s="67" t="s">
        <v>1</v>
      </c>
      <c r="B46" s="46" t="s">
        <v>131</v>
      </c>
      <c r="C46" s="47">
        <v>244</v>
      </c>
      <c r="D46" s="56" t="s">
        <v>5</v>
      </c>
      <c r="E46" s="29">
        <v>1181.89</v>
      </c>
      <c r="F46" s="36">
        <v>732.76</v>
      </c>
      <c r="G46" s="89">
        <f t="shared" si="0"/>
        <v>61.999001599133585</v>
      </c>
    </row>
    <row r="47" spans="1:7" ht="54.75" customHeight="1">
      <c r="A47" s="67" t="s">
        <v>198</v>
      </c>
      <c r="B47" s="46" t="s">
        <v>179</v>
      </c>
      <c r="C47" s="47"/>
      <c r="D47" s="56"/>
      <c r="E47" s="29">
        <f>E48</f>
        <v>1295.59</v>
      </c>
      <c r="F47" s="29">
        <f>F48</f>
        <v>934.11</v>
      </c>
      <c r="G47" s="89">
        <f t="shared" si="0"/>
        <v>72.09919804876543</v>
      </c>
    </row>
    <row r="48" spans="1:7" ht="56.25" customHeight="1">
      <c r="A48" s="67" t="s">
        <v>177</v>
      </c>
      <c r="B48" s="46" t="s">
        <v>179</v>
      </c>
      <c r="C48" s="47">
        <v>412</v>
      </c>
      <c r="D48" s="56" t="s">
        <v>5</v>
      </c>
      <c r="E48" s="29">
        <v>1295.59</v>
      </c>
      <c r="F48" s="36">
        <v>934.11</v>
      </c>
      <c r="G48" s="89">
        <f t="shared" si="0"/>
        <v>72.09919804876543</v>
      </c>
    </row>
    <row r="49" spans="1:7" ht="57.75" customHeight="1">
      <c r="A49" s="67" t="s">
        <v>199</v>
      </c>
      <c r="B49" s="46" t="s">
        <v>180</v>
      </c>
      <c r="C49" s="47"/>
      <c r="D49" s="56"/>
      <c r="E49" s="29">
        <v>1311.53</v>
      </c>
      <c r="F49" s="29">
        <v>945.46</v>
      </c>
      <c r="G49" s="89">
        <f t="shared" si="0"/>
        <v>72.08832432350005</v>
      </c>
    </row>
    <row r="50" spans="1:7" ht="42.75" customHeight="1">
      <c r="A50" s="67" t="s">
        <v>177</v>
      </c>
      <c r="B50" s="46" t="s">
        <v>180</v>
      </c>
      <c r="C50" s="47">
        <v>412</v>
      </c>
      <c r="D50" s="56" t="s">
        <v>5</v>
      </c>
      <c r="E50" s="29">
        <v>1311.5</v>
      </c>
      <c r="F50" s="36" t="s">
        <v>232</v>
      </c>
      <c r="G50" s="89">
        <f t="shared" si="0"/>
        <v>36.03507434235608</v>
      </c>
    </row>
    <row r="51" spans="1:7" ht="42.75" customHeight="1">
      <c r="A51" s="67" t="s">
        <v>219</v>
      </c>
      <c r="B51" s="46" t="s">
        <v>220</v>
      </c>
      <c r="C51" s="47">
        <v>414</v>
      </c>
      <c r="D51" s="56" t="s">
        <v>5</v>
      </c>
      <c r="E51" s="29">
        <v>1341.62</v>
      </c>
      <c r="F51" s="36">
        <v>0</v>
      </c>
      <c r="G51" s="89">
        <f t="shared" si="0"/>
        <v>0</v>
      </c>
    </row>
    <row r="52" spans="1:7" ht="109.5" customHeight="1">
      <c r="A52" s="67" t="s">
        <v>221</v>
      </c>
      <c r="B52" s="46" t="s">
        <v>225</v>
      </c>
      <c r="C52" s="47">
        <v>414</v>
      </c>
      <c r="D52" s="56" t="s">
        <v>5</v>
      </c>
      <c r="E52" s="29">
        <v>13.55</v>
      </c>
      <c r="F52" s="36">
        <v>0</v>
      </c>
      <c r="G52" s="89">
        <f t="shared" si="0"/>
        <v>0</v>
      </c>
    </row>
    <row r="53" spans="1:7" ht="42" customHeight="1">
      <c r="A53" s="67" t="s">
        <v>200</v>
      </c>
      <c r="B53" s="46" t="s">
        <v>176</v>
      </c>
      <c r="C53" s="47"/>
      <c r="D53" s="56"/>
      <c r="E53" s="29">
        <f>E54</f>
        <v>49.76</v>
      </c>
      <c r="F53" s="29">
        <f>F54</f>
        <v>49.76</v>
      </c>
      <c r="G53" s="89">
        <f t="shared" si="0"/>
        <v>100</v>
      </c>
    </row>
    <row r="54" spans="1:7" ht="55.5" customHeight="1">
      <c r="A54" s="67" t="s">
        <v>177</v>
      </c>
      <c r="B54" s="46" t="s">
        <v>176</v>
      </c>
      <c r="C54" s="47">
        <v>412</v>
      </c>
      <c r="D54" s="56" t="s">
        <v>5</v>
      </c>
      <c r="E54" s="29">
        <v>49.76</v>
      </c>
      <c r="F54" s="36">
        <v>49.76</v>
      </c>
      <c r="G54" s="89">
        <f t="shared" si="0"/>
        <v>100</v>
      </c>
    </row>
    <row r="55" spans="1:7" ht="54.75" customHeight="1">
      <c r="A55" s="67" t="s">
        <v>213</v>
      </c>
      <c r="B55" s="46" t="s">
        <v>203</v>
      </c>
      <c r="C55" s="47"/>
      <c r="D55" s="56"/>
      <c r="E55" s="29">
        <f>E56</f>
        <v>1048.68</v>
      </c>
      <c r="F55" s="29">
        <f>F56</f>
        <v>1048.67</v>
      </c>
      <c r="G55" s="89">
        <f t="shared" si="0"/>
        <v>99.99904642026166</v>
      </c>
    </row>
    <row r="56" spans="1:7" ht="42" customHeight="1">
      <c r="A56" s="67" t="s">
        <v>132</v>
      </c>
      <c r="B56" s="46" t="s">
        <v>203</v>
      </c>
      <c r="C56" s="47">
        <v>412</v>
      </c>
      <c r="D56" s="56" t="s">
        <v>5</v>
      </c>
      <c r="E56" s="29">
        <v>1048.68</v>
      </c>
      <c r="F56" s="29">
        <v>1048.67</v>
      </c>
      <c r="G56" s="89">
        <f t="shared" si="0"/>
        <v>99.99904642026166</v>
      </c>
    </row>
    <row r="57" spans="1:7" ht="42" customHeight="1">
      <c r="A57" s="67" t="s">
        <v>196</v>
      </c>
      <c r="B57" s="46" t="s">
        <v>197</v>
      </c>
      <c r="C57" s="47"/>
      <c r="D57" s="56"/>
      <c r="E57" s="29">
        <f>E58</f>
        <v>0</v>
      </c>
      <c r="F57" s="29" t="str">
        <f>F58</f>
        <v>0</v>
      </c>
      <c r="G57" s="89"/>
    </row>
    <row r="58" spans="1:7" ht="39.75" customHeight="1">
      <c r="A58" s="67" t="s">
        <v>177</v>
      </c>
      <c r="B58" s="46" t="s">
        <v>197</v>
      </c>
      <c r="C58" s="47">
        <v>412</v>
      </c>
      <c r="D58" s="56" t="s">
        <v>5</v>
      </c>
      <c r="E58" s="29">
        <v>0</v>
      </c>
      <c r="F58" s="36" t="s">
        <v>229</v>
      </c>
      <c r="G58" s="89"/>
    </row>
    <row r="59" spans="1:7" ht="30.75" customHeight="1">
      <c r="A59" s="67" t="s">
        <v>201</v>
      </c>
      <c r="B59" s="46" t="s">
        <v>202</v>
      </c>
      <c r="C59" s="47"/>
      <c r="D59" s="56"/>
      <c r="E59" s="29">
        <f>E60</f>
        <v>0</v>
      </c>
      <c r="F59" s="29" t="str">
        <f>F60</f>
        <v>0</v>
      </c>
      <c r="G59" s="89"/>
    </row>
    <row r="60" spans="1:7" ht="39.75" customHeight="1">
      <c r="A60" s="67" t="s">
        <v>177</v>
      </c>
      <c r="B60" s="46" t="s">
        <v>202</v>
      </c>
      <c r="C60" s="47">
        <v>412</v>
      </c>
      <c r="D60" s="56" t="s">
        <v>5</v>
      </c>
      <c r="E60" s="29">
        <v>0</v>
      </c>
      <c r="F60" s="36" t="s">
        <v>229</v>
      </c>
      <c r="G60" s="89"/>
    </row>
    <row r="61" spans="1:7" ht="15">
      <c r="A61" s="67" t="s">
        <v>17</v>
      </c>
      <c r="B61" s="47"/>
      <c r="C61" s="47"/>
      <c r="D61" s="57" t="s">
        <v>18</v>
      </c>
      <c r="E61" s="31">
        <f>E62+E64+E65</f>
        <v>950.8199999999999</v>
      </c>
      <c r="F61" s="31">
        <f>F62+F64+F65</f>
        <v>129.66</v>
      </c>
      <c r="G61" s="87">
        <f t="shared" si="0"/>
        <v>13.636650470120529</v>
      </c>
    </row>
    <row r="62" spans="1:7" ht="69">
      <c r="A62" s="67" t="s">
        <v>35</v>
      </c>
      <c r="B62" s="47" t="s">
        <v>133</v>
      </c>
      <c r="C62" s="47"/>
      <c r="D62" s="53"/>
      <c r="E62" s="29">
        <f>E63</f>
        <v>51</v>
      </c>
      <c r="F62" s="29">
        <f>F63</f>
        <v>29.84</v>
      </c>
      <c r="G62" s="89">
        <f t="shared" si="0"/>
        <v>58.509803921568626</v>
      </c>
    </row>
    <row r="63" spans="1:7" ht="42">
      <c r="A63" s="67" t="s">
        <v>78</v>
      </c>
      <c r="B63" s="47" t="s">
        <v>133</v>
      </c>
      <c r="C63" s="47">
        <v>814</v>
      </c>
      <c r="D63" s="53" t="s">
        <v>18</v>
      </c>
      <c r="E63" s="29">
        <v>51</v>
      </c>
      <c r="F63" s="34">
        <v>29.84</v>
      </c>
      <c r="G63" s="89">
        <f t="shared" si="0"/>
        <v>58.509803921568626</v>
      </c>
    </row>
    <row r="64" spans="1:7" ht="27" customHeight="1">
      <c r="A64" s="67" t="s">
        <v>36</v>
      </c>
      <c r="B64" s="47" t="s">
        <v>134</v>
      </c>
      <c r="C64" s="47"/>
      <c r="D64" s="53"/>
      <c r="E64" s="29">
        <f>E66</f>
        <v>800</v>
      </c>
      <c r="F64" s="29" t="str">
        <f>F66</f>
        <v>0</v>
      </c>
      <c r="G64" s="89">
        <f t="shared" si="0"/>
        <v>0</v>
      </c>
    </row>
    <row r="65" spans="1:7" ht="27" customHeight="1">
      <c r="A65" s="68" t="s">
        <v>1</v>
      </c>
      <c r="B65" s="47" t="s">
        <v>134</v>
      </c>
      <c r="C65" s="47">
        <v>244</v>
      </c>
      <c r="D65" s="53">
        <v>502</v>
      </c>
      <c r="E65" s="29">
        <v>99.82</v>
      </c>
      <c r="F65" s="29">
        <v>99.82</v>
      </c>
      <c r="G65" s="89">
        <f t="shared" si="0"/>
        <v>100</v>
      </c>
    </row>
    <row r="66" spans="1:7" ht="27" customHeight="1">
      <c r="A66" s="67" t="s">
        <v>78</v>
      </c>
      <c r="B66" s="47" t="s">
        <v>134</v>
      </c>
      <c r="C66" s="47">
        <v>814</v>
      </c>
      <c r="D66" s="53" t="s">
        <v>18</v>
      </c>
      <c r="E66" s="29">
        <v>800</v>
      </c>
      <c r="F66" s="34" t="s">
        <v>229</v>
      </c>
      <c r="G66" s="89">
        <f t="shared" si="0"/>
        <v>0</v>
      </c>
    </row>
    <row r="67" spans="1:7" ht="15">
      <c r="A67" s="67" t="s">
        <v>19</v>
      </c>
      <c r="B67" s="47"/>
      <c r="C67" s="47"/>
      <c r="D67" s="52" t="s">
        <v>20</v>
      </c>
      <c r="E67" s="29">
        <f>E68+E70+E72+E74+E77+E78+E76+E73+E79+E80</f>
        <v>9064.92</v>
      </c>
      <c r="F67" s="29">
        <f>F68+F70+F72+F74+F77+F78+F76+F73+F79+F80</f>
        <v>4514.7300000000005</v>
      </c>
      <c r="G67" s="87">
        <f t="shared" si="0"/>
        <v>49.80441084973724</v>
      </c>
    </row>
    <row r="68" spans="1:7" ht="27.75">
      <c r="A68" s="70" t="s">
        <v>77</v>
      </c>
      <c r="B68" s="46" t="s">
        <v>135</v>
      </c>
      <c r="C68" s="48"/>
      <c r="D68" s="54"/>
      <c r="E68" s="37">
        <f>E69</f>
        <v>2177</v>
      </c>
      <c r="F68" s="37">
        <f>F69</f>
        <v>1238.93</v>
      </c>
      <c r="G68" s="89">
        <f t="shared" si="0"/>
        <v>56.90996784565917</v>
      </c>
    </row>
    <row r="69" spans="1:7" ht="27.75" customHeight="1">
      <c r="A69" s="68" t="s">
        <v>1</v>
      </c>
      <c r="B69" s="46" t="s">
        <v>135</v>
      </c>
      <c r="C69" s="48" t="s">
        <v>2</v>
      </c>
      <c r="D69" s="54" t="s">
        <v>20</v>
      </c>
      <c r="E69" s="37">
        <v>2177</v>
      </c>
      <c r="F69" s="33">
        <v>1238.93</v>
      </c>
      <c r="G69" s="89">
        <f t="shared" si="0"/>
        <v>56.90996784565917</v>
      </c>
    </row>
    <row r="70" spans="1:7" ht="29.25" customHeight="1">
      <c r="A70" s="70" t="s">
        <v>92</v>
      </c>
      <c r="B70" s="46" t="s">
        <v>136</v>
      </c>
      <c r="C70" s="48"/>
      <c r="D70" s="54"/>
      <c r="E70" s="37">
        <f>E71</f>
        <v>4387.04</v>
      </c>
      <c r="F70" s="37">
        <f>F71</f>
        <v>2134.17</v>
      </c>
      <c r="G70" s="89">
        <f t="shared" si="0"/>
        <v>48.64715161019731</v>
      </c>
    </row>
    <row r="71" spans="1:7" ht="29.25" customHeight="1">
      <c r="A71" s="68" t="s">
        <v>1</v>
      </c>
      <c r="B71" s="46" t="s">
        <v>136</v>
      </c>
      <c r="C71" s="48" t="s">
        <v>2</v>
      </c>
      <c r="D71" s="54" t="s">
        <v>20</v>
      </c>
      <c r="E71" s="37">
        <v>4387.04</v>
      </c>
      <c r="F71" s="33">
        <v>2134.17</v>
      </c>
      <c r="G71" s="89">
        <f t="shared" si="0"/>
        <v>48.64715161019731</v>
      </c>
    </row>
    <row r="72" spans="1:7" ht="39" customHeight="1">
      <c r="A72" s="70" t="s">
        <v>191</v>
      </c>
      <c r="B72" s="46" t="s">
        <v>183</v>
      </c>
      <c r="C72" s="48" t="s">
        <v>2</v>
      </c>
      <c r="D72" s="54" t="s">
        <v>20</v>
      </c>
      <c r="E72" s="37">
        <v>0</v>
      </c>
      <c r="F72" s="33" t="s">
        <v>229</v>
      </c>
      <c r="G72" s="89"/>
    </row>
    <row r="73" spans="1:9" ht="28.5" customHeight="1">
      <c r="A73" s="70" t="s">
        <v>206</v>
      </c>
      <c r="B73" s="46" t="s">
        <v>207</v>
      </c>
      <c r="C73" s="48" t="s">
        <v>2</v>
      </c>
      <c r="D73" s="54" t="s">
        <v>20</v>
      </c>
      <c r="E73" s="37">
        <v>0</v>
      </c>
      <c r="F73" s="33" t="s">
        <v>229</v>
      </c>
      <c r="G73" s="89"/>
      <c r="I73" t="s">
        <v>235</v>
      </c>
    </row>
    <row r="74" spans="1:7" ht="44.25" customHeight="1">
      <c r="A74" s="71" t="s">
        <v>187</v>
      </c>
      <c r="B74" s="47" t="s">
        <v>188</v>
      </c>
      <c r="C74" s="47"/>
      <c r="D74" s="53"/>
      <c r="E74" s="29">
        <f>E75</f>
        <v>45.1</v>
      </c>
      <c r="F74" s="29">
        <f>F75</f>
        <v>32.67</v>
      </c>
      <c r="G74" s="89">
        <f aca="true" t="shared" si="1" ref="G74:G136">F74/E74*100</f>
        <v>72.4390243902439</v>
      </c>
    </row>
    <row r="75" spans="1:7" ht="27" customHeight="1">
      <c r="A75" s="67" t="s">
        <v>1</v>
      </c>
      <c r="B75" s="47" t="s">
        <v>188</v>
      </c>
      <c r="C75" s="47" t="s">
        <v>2</v>
      </c>
      <c r="D75" s="53" t="s">
        <v>20</v>
      </c>
      <c r="E75" s="29">
        <v>45.1</v>
      </c>
      <c r="F75" s="34">
        <v>32.67</v>
      </c>
      <c r="G75" s="89">
        <f t="shared" si="1"/>
        <v>72.4390243902439</v>
      </c>
    </row>
    <row r="76" spans="1:7" ht="69" customHeight="1">
      <c r="A76" s="71" t="s">
        <v>204</v>
      </c>
      <c r="B76" s="47" t="s">
        <v>205</v>
      </c>
      <c r="C76" s="47" t="s">
        <v>2</v>
      </c>
      <c r="D76" s="53" t="s">
        <v>20</v>
      </c>
      <c r="E76" s="29">
        <v>450.5</v>
      </c>
      <c r="F76" s="34">
        <v>326.33</v>
      </c>
      <c r="G76" s="89">
        <f t="shared" si="1"/>
        <v>72.43729189789123</v>
      </c>
    </row>
    <row r="77" spans="1:7" ht="27" customHeight="1">
      <c r="A77" s="71" t="s">
        <v>192</v>
      </c>
      <c r="B77" s="47" t="s">
        <v>193</v>
      </c>
      <c r="C77" s="47" t="s">
        <v>2</v>
      </c>
      <c r="D77" s="53" t="s">
        <v>20</v>
      </c>
      <c r="E77" s="29">
        <v>100.1</v>
      </c>
      <c r="F77" s="34">
        <v>48.26</v>
      </c>
      <c r="G77" s="89">
        <f t="shared" si="1"/>
        <v>48.21178821178822</v>
      </c>
    </row>
    <row r="78" spans="1:7" ht="27" customHeight="1">
      <c r="A78" s="71" t="s">
        <v>194</v>
      </c>
      <c r="B78" s="47" t="s">
        <v>195</v>
      </c>
      <c r="C78" s="47" t="s">
        <v>2</v>
      </c>
      <c r="D78" s="53" t="s">
        <v>20</v>
      </c>
      <c r="E78" s="29">
        <v>233.3</v>
      </c>
      <c r="F78" s="34">
        <v>112.49</v>
      </c>
      <c r="G78" s="89">
        <f t="shared" si="1"/>
        <v>48.21688812687526</v>
      </c>
    </row>
    <row r="79" spans="1:7" ht="54.75" customHeight="1">
      <c r="A79" s="71" t="s">
        <v>208</v>
      </c>
      <c r="B79" s="47" t="s">
        <v>209</v>
      </c>
      <c r="C79" s="47" t="s">
        <v>2</v>
      </c>
      <c r="D79" s="53" t="s">
        <v>20</v>
      </c>
      <c r="E79" s="29">
        <v>1050</v>
      </c>
      <c r="F79" s="34">
        <v>0</v>
      </c>
      <c r="G79" s="89">
        <f t="shared" si="1"/>
        <v>0</v>
      </c>
    </row>
    <row r="80" spans="1:7" ht="42.75" customHeight="1">
      <c r="A80" s="71" t="s">
        <v>222</v>
      </c>
      <c r="B80" s="47" t="s">
        <v>223</v>
      </c>
      <c r="C80" s="47" t="s">
        <v>2</v>
      </c>
      <c r="D80" s="53" t="s">
        <v>20</v>
      </c>
      <c r="E80" s="29">
        <v>621.88</v>
      </c>
      <c r="F80" s="34">
        <v>621.88</v>
      </c>
      <c r="G80" s="89">
        <f t="shared" si="1"/>
        <v>100</v>
      </c>
    </row>
    <row r="81" spans="1:7" ht="54.75" customHeight="1">
      <c r="A81" s="72" t="s">
        <v>240</v>
      </c>
      <c r="B81" s="47"/>
      <c r="C81" s="47"/>
      <c r="D81" s="57" t="s">
        <v>15</v>
      </c>
      <c r="E81" s="31">
        <f>E82</f>
        <v>7996</v>
      </c>
      <c r="F81" s="31">
        <f>F82</f>
        <v>4414.419999999999</v>
      </c>
      <c r="G81" s="87">
        <f t="shared" si="1"/>
        <v>55.207853926963466</v>
      </c>
    </row>
    <row r="82" spans="1:7" ht="30.75" customHeight="1">
      <c r="A82" s="70" t="s">
        <v>38</v>
      </c>
      <c r="B82" s="47" t="s">
        <v>138</v>
      </c>
      <c r="C82" s="58"/>
      <c r="D82" s="53"/>
      <c r="E82" s="29">
        <f>E83+E85+E84+E86</f>
        <v>7996</v>
      </c>
      <c r="F82" s="29">
        <f>F83+F85+F84+F86</f>
        <v>4414.419999999999</v>
      </c>
      <c r="G82" s="89">
        <f t="shared" si="1"/>
        <v>55.207853926963466</v>
      </c>
    </row>
    <row r="83" spans="1:8" ht="42" customHeight="1">
      <c r="A83" s="68" t="s">
        <v>39</v>
      </c>
      <c r="B83" s="47" t="s">
        <v>138</v>
      </c>
      <c r="C83" s="47" t="s">
        <v>40</v>
      </c>
      <c r="D83" s="59" t="s">
        <v>15</v>
      </c>
      <c r="E83" s="29">
        <v>4047</v>
      </c>
      <c r="F83" s="38">
        <v>2421.7</v>
      </c>
      <c r="G83" s="89">
        <f t="shared" si="1"/>
        <v>59.83938720039536</v>
      </c>
      <c r="H83" s="21"/>
    </row>
    <row r="84" spans="1:8" ht="69" customHeight="1">
      <c r="A84" s="68" t="s">
        <v>139</v>
      </c>
      <c r="B84" s="47" t="s">
        <v>138</v>
      </c>
      <c r="C84" s="47" t="s">
        <v>140</v>
      </c>
      <c r="D84" s="59" t="s">
        <v>15</v>
      </c>
      <c r="E84" s="29">
        <v>1222</v>
      </c>
      <c r="F84" s="38">
        <v>674.99</v>
      </c>
      <c r="G84" s="89">
        <f t="shared" si="1"/>
        <v>55.23649754500818</v>
      </c>
      <c r="H84" s="21"/>
    </row>
    <row r="85" spans="1:7" ht="45.75" customHeight="1">
      <c r="A85" s="68" t="s">
        <v>1</v>
      </c>
      <c r="B85" s="47" t="s">
        <v>138</v>
      </c>
      <c r="C85" s="47" t="s">
        <v>2</v>
      </c>
      <c r="D85" s="59" t="s">
        <v>15</v>
      </c>
      <c r="E85" s="29">
        <v>2724</v>
      </c>
      <c r="F85" s="38">
        <v>1317.33</v>
      </c>
      <c r="G85" s="89">
        <f t="shared" si="1"/>
        <v>48.36013215859031</v>
      </c>
    </row>
    <row r="86" spans="1:7" ht="27" customHeight="1">
      <c r="A86" s="72" t="s">
        <v>83</v>
      </c>
      <c r="B86" s="47" t="s">
        <v>138</v>
      </c>
      <c r="C86" s="47" t="s">
        <v>141</v>
      </c>
      <c r="D86" s="59" t="s">
        <v>15</v>
      </c>
      <c r="E86" s="29">
        <v>3</v>
      </c>
      <c r="F86" s="38" t="s">
        <v>234</v>
      </c>
      <c r="G86" s="89">
        <f t="shared" si="1"/>
        <v>13.333333333333334</v>
      </c>
    </row>
    <row r="87" spans="1:7" ht="46.5">
      <c r="A87" s="84" t="s">
        <v>74</v>
      </c>
      <c r="B87" s="78" t="s">
        <v>145</v>
      </c>
      <c r="C87" s="78"/>
      <c r="D87" s="85"/>
      <c r="E87" s="81">
        <f>E88</f>
        <v>10325.7</v>
      </c>
      <c r="F87" s="81">
        <f>F88</f>
        <v>7583.79</v>
      </c>
      <c r="G87" s="88">
        <f t="shared" si="1"/>
        <v>73.44577123100613</v>
      </c>
    </row>
    <row r="88" spans="1:7" ht="20.25" customHeight="1">
      <c r="A88" s="71" t="s">
        <v>6</v>
      </c>
      <c r="B88" s="47"/>
      <c r="C88" s="47"/>
      <c r="D88" s="52" t="s">
        <v>7</v>
      </c>
      <c r="E88" s="31">
        <f>E89+E93+E95+E97+E92</f>
        <v>10325.7</v>
      </c>
      <c r="F88" s="31">
        <f>F89+F93+F95+F97+F92</f>
        <v>7583.79</v>
      </c>
      <c r="G88" s="87">
        <f t="shared" si="1"/>
        <v>73.44577123100613</v>
      </c>
    </row>
    <row r="89" spans="1:7" ht="43.5" customHeight="1">
      <c r="A89" s="67" t="s">
        <v>94</v>
      </c>
      <c r="B89" s="47" t="s">
        <v>142</v>
      </c>
      <c r="C89" s="47"/>
      <c r="D89" s="53"/>
      <c r="E89" s="29">
        <f>E90+E91</f>
        <v>1372.1</v>
      </c>
      <c r="F89" s="29">
        <f>F90+F91</f>
        <v>824.3399999999999</v>
      </c>
      <c r="G89" s="89">
        <f t="shared" si="1"/>
        <v>60.078711464178994</v>
      </c>
    </row>
    <row r="90" spans="1:7" ht="42.75" customHeight="1">
      <c r="A90" s="68" t="s">
        <v>1</v>
      </c>
      <c r="B90" s="47" t="s">
        <v>142</v>
      </c>
      <c r="C90" s="47">
        <v>244</v>
      </c>
      <c r="D90" s="60" t="s">
        <v>7</v>
      </c>
      <c r="E90" s="29">
        <v>822.1</v>
      </c>
      <c r="F90" s="39">
        <v>274.34</v>
      </c>
      <c r="G90" s="89">
        <f t="shared" si="1"/>
        <v>33.370636175647725</v>
      </c>
    </row>
    <row r="91" spans="1:7" ht="27" customHeight="1">
      <c r="A91" s="71" t="s">
        <v>41</v>
      </c>
      <c r="B91" s="47" t="s">
        <v>142</v>
      </c>
      <c r="C91" s="47">
        <v>612</v>
      </c>
      <c r="D91" s="60" t="s">
        <v>7</v>
      </c>
      <c r="E91" s="29">
        <v>550</v>
      </c>
      <c r="F91" s="39">
        <v>550</v>
      </c>
      <c r="G91" s="89">
        <f t="shared" si="1"/>
        <v>100</v>
      </c>
    </row>
    <row r="92" spans="1:7" ht="42" customHeight="1">
      <c r="A92" s="71" t="s">
        <v>208</v>
      </c>
      <c r="B92" s="47" t="s">
        <v>212</v>
      </c>
      <c r="C92" s="47">
        <v>612</v>
      </c>
      <c r="D92" s="60" t="s">
        <v>7</v>
      </c>
      <c r="E92" s="29">
        <v>0</v>
      </c>
      <c r="F92" s="39" t="s">
        <v>229</v>
      </c>
      <c r="G92" s="89"/>
    </row>
    <row r="93" spans="1:7" ht="31.5" customHeight="1">
      <c r="A93" s="71" t="s">
        <v>42</v>
      </c>
      <c r="B93" s="48" t="s">
        <v>143</v>
      </c>
      <c r="C93" s="51"/>
      <c r="D93" s="60"/>
      <c r="E93" s="29">
        <f>E94</f>
        <v>8316.7</v>
      </c>
      <c r="F93" s="29">
        <f>F94</f>
        <v>6237.53</v>
      </c>
      <c r="G93" s="89">
        <f t="shared" si="1"/>
        <v>75.00006011999952</v>
      </c>
    </row>
    <row r="94" spans="1:7" ht="69" customHeight="1">
      <c r="A94" s="70" t="s">
        <v>43</v>
      </c>
      <c r="B94" s="48" t="s">
        <v>143</v>
      </c>
      <c r="C94" s="48" t="s">
        <v>28</v>
      </c>
      <c r="D94" s="54" t="s">
        <v>7</v>
      </c>
      <c r="E94" s="37">
        <v>8316.7</v>
      </c>
      <c r="F94" s="33">
        <v>6237.53</v>
      </c>
      <c r="G94" s="89">
        <f t="shared" si="1"/>
        <v>75.00006011999952</v>
      </c>
    </row>
    <row r="95" spans="1:7" ht="42.75" customHeight="1">
      <c r="A95" s="70" t="s">
        <v>44</v>
      </c>
      <c r="B95" s="48" t="s">
        <v>144</v>
      </c>
      <c r="C95" s="48"/>
      <c r="D95" s="54"/>
      <c r="E95" s="37">
        <f>E96</f>
        <v>459.9</v>
      </c>
      <c r="F95" s="37">
        <f>F96</f>
        <v>344.92</v>
      </c>
      <c r="G95" s="89">
        <f t="shared" si="1"/>
        <v>74.99891280713199</v>
      </c>
    </row>
    <row r="96" spans="1:7" ht="54" customHeight="1">
      <c r="A96" s="70" t="s">
        <v>43</v>
      </c>
      <c r="B96" s="48" t="s">
        <v>144</v>
      </c>
      <c r="C96" s="48" t="s">
        <v>28</v>
      </c>
      <c r="D96" s="54" t="s">
        <v>7</v>
      </c>
      <c r="E96" s="37">
        <v>459.9</v>
      </c>
      <c r="F96" s="33">
        <v>344.92</v>
      </c>
      <c r="G96" s="89">
        <f t="shared" si="1"/>
        <v>74.99891280713199</v>
      </c>
    </row>
    <row r="97" spans="1:7" ht="42.75" customHeight="1">
      <c r="A97" s="70" t="s">
        <v>210</v>
      </c>
      <c r="B97" s="48" t="s">
        <v>211</v>
      </c>
      <c r="C97" s="48" t="s">
        <v>28</v>
      </c>
      <c r="D97" s="54" t="s">
        <v>7</v>
      </c>
      <c r="E97" s="37">
        <v>177</v>
      </c>
      <c r="F97" s="33">
        <v>177</v>
      </c>
      <c r="G97" s="89">
        <f t="shared" si="1"/>
        <v>100</v>
      </c>
    </row>
    <row r="98" spans="1:7" ht="61.5" customHeight="1">
      <c r="A98" s="82" t="s">
        <v>75</v>
      </c>
      <c r="B98" s="78" t="s">
        <v>146</v>
      </c>
      <c r="C98" s="78"/>
      <c r="D98" s="78"/>
      <c r="E98" s="81">
        <f>E99+E105</f>
        <v>3327.88</v>
      </c>
      <c r="F98" s="81">
        <f>F99+F105</f>
        <v>2898.6800000000003</v>
      </c>
      <c r="G98" s="88">
        <f t="shared" si="1"/>
        <v>87.10290034496437</v>
      </c>
    </row>
    <row r="99" spans="1:7" ht="29.25" customHeight="1">
      <c r="A99" s="70" t="s">
        <v>95</v>
      </c>
      <c r="B99" s="48"/>
      <c r="C99" s="48"/>
      <c r="D99" s="61" t="s">
        <v>14</v>
      </c>
      <c r="E99" s="40">
        <f>E100+E103</f>
        <v>707.88</v>
      </c>
      <c r="F99" s="40">
        <f>F100+F103</f>
        <v>557.51</v>
      </c>
      <c r="G99" s="87">
        <f t="shared" si="1"/>
        <v>78.75769904503588</v>
      </c>
    </row>
    <row r="100" spans="1:7" ht="41.25" customHeight="1">
      <c r="A100" s="70" t="s">
        <v>45</v>
      </c>
      <c r="B100" s="48" t="s">
        <v>147</v>
      </c>
      <c r="C100" s="48"/>
      <c r="D100" s="54"/>
      <c r="E100" s="37">
        <f>E101+E102</f>
        <v>492.28000000000003</v>
      </c>
      <c r="F100" s="37">
        <f>F101+F102</f>
        <v>486.69</v>
      </c>
      <c r="G100" s="89">
        <f t="shared" si="1"/>
        <v>98.86446737628991</v>
      </c>
    </row>
    <row r="101" spans="1:8" ht="18" customHeight="1">
      <c r="A101" s="68" t="s">
        <v>184</v>
      </c>
      <c r="B101" s="48" t="s">
        <v>147</v>
      </c>
      <c r="C101" s="48" t="s">
        <v>40</v>
      </c>
      <c r="D101" s="54" t="s">
        <v>14</v>
      </c>
      <c r="E101" s="37">
        <v>378.05</v>
      </c>
      <c r="F101" s="33">
        <v>373.8</v>
      </c>
      <c r="G101" s="89">
        <f t="shared" si="1"/>
        <v>98.87581007803202</v>
      </c>
      <c r="H101" s="20"/>
    </row>
    <row r="102" spans="1:8" ht="55.5" customHeight="1">
      <c r="A102" s="68" t="s">
        <v>139</v>
      </c>
      <c r="B102" s="48" t="s">
        <v>147</v>
      </c>
      <c r="C102" s="48" t="s">
        <v>140</v>
      </c>
      <c r="D102" s="54" t="s">
        <v>14</v>
      </c>
      <c r="E102" s="37">
        <v>114.23</v>
      </c>
      <c r="F102" s="33">
        <v>112.89</v>
      </c>
      <c r="G102" s="89">
        <f t="shared" si="1"/>
        <v>98.82692812746214</v>
      </c>
      <c r="H102" s="20"/>
    </row>
    <row r="103" spans="1:7" ht="28.5" customHeight="1">
      <c r="A103" s="67" t="s">
        <v>4</v>
      </c>
      <c r="B103" s="47" t="s">
        <v>149</v>
      </c>
      <c r="C103" s="47"/>
      <c r="D103" s="53"/>
      <c r="E103" s="29">
        <f>E104</f>
        <v>215.6</v>
      </c>
      <c r="F103" s="29">
        <f>F104</f>
        <v>70.82</v>
      </c>
      <c r="G103" s="89">
        <f t="shared" si="1"/>
        <v>32.84786641929499</v>
      </c>
    </row>
    <row r="104" spans="1:7" ht="42" customHeight="1">
      <c r="A104" s="67" t="s">
        <v>1</v>
      </c>
      <c r="B104" s="47" t="s">
        <v>149</v>
      </c>
      <c r="C104" s="47">
        <v>244</v>
      </c>
      <c r="D104" s="53" t="s">
        <v>14</v>
      </c>
      <c r="E104" s="29">
        <v>215.6</v>
      </c>
      <c r="F104" s="34">
        <v>70.82</v>
      </c>
      <c r="G104" s="89" t="s">
        <v>235</v>
      </c>
    </row>
    <row r="105" spans="1:7" ht="18" customHeight="1">
      <c r="A105" s="67" t="s">
        <v>96</v>
      </c>
      <c r="B105" s="47"/>
      <c r="C105" s="47"/>
      <c r="D105" s="52" t="s">
        <v>24</v>
      </c>
      <c r="E105" s="31">
        <f>E107+E108+E109</f>
        <v>2620</v>
      </c>
      <c r="F105" s="31">
        <f>F107+F108+F109</f>
        <v>2341.17</v>
      </c>
      <c r="G105" s="87">
        <f t="shared" si="1"/>
        <v>89.35763358778627</v>
      </c>
    </row>
    <row r="106" spans="1:7" ht="30.75" customHeight="1">
      <c r="A106" s="67" t="s">
        <v>97</v>
      </c>
      <c r="B106" s="47" t="s">
        <v>150</v>
      </c>
      <c r="C106" s="47"/>
      <c r="D106" s="53"/>
      <c r="E106" s="29">
        <f>E107</f>
        <v>1424.3</v>
      </c>
      <c r="F106" s="29">
        <f>F107</f>
        <v>1145.47</v>
      </c>
      <c r="G106" s="89">
        <f t="shared" si="1"/>
        <v>80.42336586393316</v>
      </c>
    </row>
    <row r="107" spans="1:7" ht="43.5" customHeight="1">
      <c r="A107" s="67" t="s">
        <v>1</v>
      </c>
      <c r="B107" s="47" t="s">
        <v>150</v>
      </c>
      <c r="C107" s="47">
        <v>244</v>
      </c>
      <c r="D107" s="53" t="s">
        <v>24</v>
      </c>
      <c r="E107" s="29">
        <v>1424.3</v>
      </c>
      <c r="F107" s="34">
        <v>1145.47</v>
      </c>
      <c r="G107" s="89">
        <f t="shared" si="1"/>
        <v>80.42336586393316</v>
      </c>
    </row>
    <row r="108" spans="1:7" ht="43.5" customHeight="1">
      <c r="A108" s="70" t="s">
        <v>191</v>
      </c>
      <c r="B108" s="46" t="s">
        <v>216</v>
      </c>
      <c r="C108" s="48" t="s">
        <v>2</v>
      </c>
      <c r="D108" s="54" t="s">
        <v>24</v>
      </c>
      <c r="E108" s="37">
        <v>108.7</v>
      </c>
      <c r="F108" s="33">
        <v>108.7</v>
      </c>
      <c r="G108" s="89">
        <f t="shared" si="1"/>
        <v>100</v>
      </c>
    </row>
    <row r="109" spans="1:7" ht="30.75" customHeight="1">
      <c r="A109" s="70" t="s">
        <v>206</v>
      </c>
      <c r="B109" s="46" t="s">
        <v>217</v>
      </c>
      <c r="C109" s="48" t="s">
        <v>2</v>
      </c>
      <c r="D109" s="54" t="s">
        <v>24</v>
      </c>
      <c r="E109" s="37">
        <v>1087</v>
      </c>
      <c r="F109" s="33">
        <v>1087</v>
      </c>
      <c r="G109" s="89">
        <f t="shared" si="1"/>
        <v>100</v>
      </c>
    </row>
    <row r="110" spans="1:7" ht="81" customHeight="1">
      <c r="A110" s="82" t="s">
        <v>224</v>
      </c>
      <c r="B110" s="78" t="s">
        <v>236</v>
      </c>
      <c r="C110" s="78"/>
      <c r="D110" s="78"/>
      <c r="E110" s="81">
        <f aca="true" t="shared" si="2" ref="E110:F112">E111</f>
        <v>500</v>
      </c>
      <c r="F110" s="81" t="str">
        <f t="shared" si="2"/>
        <v>0</v>
      </c>
      <c r="G110" s="88">
        <f t="shared" si="1"/>
        <v>0</v>
      </c>
    </row>
    <row r="111" spans="1:7" ht="22.5" customHeight="1">
      <c r="A111" s="67" t="s">
        <v>19</v>
      </c>
      <c r="B111" s="47"/>
      <c r="C111" s="47"/>
      <c r="D111" s="52" t="s">
        <v>20</v>
      </c>
      <c r="E111" s="41">
        <f t="shared" si="2"/>
        <v>500</v>
      </c>
      <c r="F111" s="41" t="str">
        <f t="shared" si="2"/>
        <v>0</v>
      </c>
      <c r="G111" s="87">
        <f t="shared" si="1"/>
        <v>0</v>
      </c>
    </row>
    <row r="112" spans="1:7" ht="42" customHeight="1">
      <c r="A112" s="68" t="s">
        <v>93</v>
      </c>
      <c r="B112" s="46" t="s">
        <v>233</v>
      </c>
      <c r="C112" s="48"/>
      <c r="D112" s="62"/>
      <c r="E112" s="42">
        <f t="shared" si="2"/>
        <v>500</v>
      </c>
      <c r="F112" s="42" t="str">
        <f t="shared" si="2"/>
        <v>0</v>
      </c>
      <c r="G112" s="89">
        <f t="shared" si="1"/>
        <v>0</v>
      </c>
    </row>
    <row r="113" spans="1:7" ht="45" customHeight="1">
      <c r="A113" s="67" t="s">
        <v>1</v>
      </c>
      <c r="B113" s="46" t="s">
        <v>233</v>
      </c>
      <c r="C113" s="47" t="s">
        <v>2</v>
      </c>
      <c r="D113" s="53" t="s">
        <v>20</v>
      </c>
      <c r="E113" s="42">
        <v>500</v>
      </c>
      <c r="F113" s="34" t="s">
        <v>229</v>
      </c>
      <c r="G113" s="89">
        <f t="shared" si="1"/>
        <v>0</v>
      </c>
    </row>
    <row r="114" spans="1:7" s="15" customFormat="1" ht="30.75" customHeight="1">
      <c r="A114" s="82" t="s">
        <v>239</v>
      </c>
      <c r="B114" s="78" t="s">
        <v>152</v>
      </c>
      <c r="C114" s="78"/>
      <c r="D114" s="86"/>
      <c r="E114" s="81">
        <f>E115+E167+E172</f>
        <v>16379.030000000002</v>
      </c>
      <c r="F114" s="81">
        <f>F115+F167+F172</f>
        <v>9384.529999999999</v>
      </c>
      <c r="G114" s="88">
        <f t="shared" si="1"/>
        <v>57.29600592953305</v>
      </c>
    </row>
    <row r="115" spans="1:7" s="15" customFormat="1" ht="21.75" customHeight="1">
      <c r="A115" s="73" t="s">
        <v>98</v>
      </c>
      <c r="B115" s="49"/>
      <c r="C115" s="49"/>
      <c r="D115" s="63" t="s">
        <v>99</v>
      </c>
      <c r="E115" s="41">
        <f>E116+E119+E138+E141</f>
        <v>15455.630000000001</v>
      </c>
      <c r="F115" s="41">
        <f>F116+F119+F138+F141</f>
        <v>8688.91</v>
      </c>
      <c r="G115" s="87">
        <f t="shared" si="1"/>
        <v>56.21841361367993</v>
      </c>
    </row>
    <row r="116" spans="1:7" s="15" customFormat="1" ht="55.5" customHeight="1">
      <c r="A116" s="67" t="s">
        <v>48</v>
      </c>
      <c r="B116" s="49"/>
      <c r="C116" s="49"/>
      <c r="D116" s="63" t="s">
        <v>49</v>
      </c>
      <c r="E116" s="41">
        <f>E117</f>
        <v>200</v>
      </c>
      <c r="F116" s="41" t="str">
        <f>F117</f>
        <v>0</v>
      </c>
      <c r="G116" s="87">
        <f t="shared" si="1"/>
        <v>0</v>
      </c>
    </row>
    <row r="117" spans="1:7" s="15" customFormat="1" ht="30" customHeight="1">
      <c r="A117" s="68" t="s">
        <v>80</v>
      </c>
      <c r="B117" s="46" t="s">
        <v>151</v>
      </c>
      <c r="C117" s="46"/>
      <c r="D117" s="62"/>
      <c r="E117" s="30">
        <f>E118</f>
        <v>200</v>
      </c>
      <c r="F117" s="30" t="str">
        <f>F118</f>
        <v>0</v>
      </c>
      <c r="G117" s="89">
        <f t="shared" si="1"/>
        <v>0</v>
      </c>
    </row>
    <row r="118" spans="1:7" s="15" customFormat="1" ht="57" customHeight="1">
      <c r="A118" s="68" t="s">
        <v>46</v>
      </c>
      <c r="B118" s="46" t="s">
        <v>151</v>
      </c>
      <c r="C118" s="46">
        <v>123</v>
      </c>
      <c r="D118" s="62" t="s">
        <v>49</v>
      </c>
      <c r="E118" s="30">
        <v>200</v>
      </c>
      <c r="F118" s="43" t="s">
        <v>229</v>
      </c>
      <c r="G118" s="89">
        <f t="shared" si="1"/>
        <v>0</v>
      </c>
    </row>
    <row r="119" spans="1:7" s="15" customFormat="1" ht="57" customHeight="1">
      <c r="A119" s="68" t="s">
        <v>51</v>
      </c>
      <c r="B119" s="46"/>
      <c r="C119" s="46"/>
      <c r="D119" s="61" t="s">
        <v>52</v>
      </c>
      <c r="E119" s="28">
        <f>E120+E123+E131+E134+E128</f>
        <v>12749.820000000002</v>
      </c>
      <c r="F119" s="28">
        <f>F120+F123+F131+F134+F128</f>
        <v>7531.929999999999</v>
      </c>
      <c r="G119" s="87">
        <f t="shared" si="1"/>
        <v>59.07479478141651</v>
      </c>
    </row>
    <row r="120" spans="1:7" s="15" customFormat="1" ht="53.25" customHeight="1">
      <c r="A120" s="74" t="s">
        <v>100</v>
      </c>
      <c r="B120" s="47" t="s">
        <v>153</v>
      </c>
      <c r="C120" s="51"/>
      <c r="D120" s="53"/>
      <c r="E120" s="29">
        <f>E121+E122</f>
        <v>6991.45</v>
      </c>
      <c r="F120" s="29">
        <f>F121+F122</f>
        <v>4609.78</v>
      </c>
      <c r="G120" s="89">
        <f t="shared" si="1"/>
        <v>65.93453432406726</v>
      </c>
    </row>
    <row r="121" spans="1:7" s="15" customFormat="1" ht="39.75" customHeight="1">
      <c r="A121" s="68" t="s">
        <v>50</v>
      </c>
      <c r="B121" s="47" t="s">
        <v>153</v>
      </c>
      <c r="C121" s="46">
        <v>121</v>
      </c>
      <c r="D121" s="62" t="s">
        <v>52</v>
      </c>
      <c r="E121" s="30">
        <v>5369.7</v>
      </c>
      <c r="F121" s="43">
        <v>3531.95</v>
      </c>
      <c r="G121" s="89">
        <f t="shared" si="1"/>
        <v>65.77555543140213</v>
      </c>
    </row>
    <row r="122" spans="1:7" s="15" customFormat="1" ht="69">
      <c r="A122" s="68" t="s">
        <v>148</v>
      </c>
      <c r="B122" s="47" t="s">
        <v>153</v>
      </c>
      <c r="C122" s="46">
        <v>129</v>
      </c>
      <c r="D122" s="62" t="s">
        <v>52</v>
      </c>
      <c r="E122" s="30">
        <v>1621.75</v>
      </c>
      <c r="F122" s="43">
        <v>1077.83</v>
      </c>
      <c r="G122" s="89">
        <f t="shared" si="1"/>
        <v>66.46092184368737</v>
      </c>
    </row>
    <row r="123" spans="1:7" s="15" customFormat="1" ht="69">
      <c r="A123" s="67" t="s">
        <v>101</v>
      </c>
      <c r="B123" s="47" t="s">
        <v>154</v>
      </c>
      <c r="C123" s="47"/>
      <c r="D123" s="53"/>
      <c r="E123" s="29">
        <f>E124+E126+E127+E129+E130+E125</f>
        <v>3717.84</v>
      </c>
      <c r="F123" s="29">
        <f>F124+F126+F127+F129+F130+F125</f>
        <v>1550.4499999999998</v>
      </c>
      <c r="G123" s="89">
        <f t="shared" si="1"/>
        <v>41.702978073289856</v>
      </c>
    </row>
    <row r="124" spans="1:7" ht="55.5">
      <c r="A124" s="68" t="s">
        <v>50</v>
      </c>
      <c r="B124" s="47" t="s">
        <v>154</v>
      </c>
      <c r="C124" s="46">
        <v>121</v>
      </c>
      <c r="D124" s="62" t="s">
        <v>52</v>
      </c>
      <c r="E124" s="30">
        <v>768.9</v>
      </c>
      <c r="F124" s="43">
        <v>500.21</v>
      </c>
      <c r="G124" s="89">
        <f t="shared" si="1"/>
        <v>65.05527376772012</v>
      </c>
    </row>
    <row r="125" spans="1:7" ht="69">
      <c r="A125" s="68" t="s">
        <v>148</v>
      </c>
      <c r="B125" s="47" t="s">
        <v>154</v>
      </c>
      <c r="C125" s="46">
        <v>129</v>
      </c>
      <c r="D125" s="62" t="s">
        <v>52</v>
      </c>
      <c r="E125" s="30">
        <v>232.2</v>
      </c>
      <c r="F125" s="43">
        <v>149.5</v>
      </c>
      <c r="G125" s="89">
        <f t="shared" si="1"/>
        <v>64.38415159345392</v>
      </c>
    </row>
    <row r="126" spans="1:7" ht="27.75">
      <c r="A126" s="67" t="s">
        <v>84</v>
      </c>
      <c r="B126" s="47" t="s">
        <v>154</v>
      </c>
      <c r="C126" s="46">
        <v>122</v>
      </c>
      <c r="D126" s="62" t="s">
        <v>52</v>
      </c>
      <c r="E126" s="30">
        <v>50</v>
      </c>
      <c r="F126" s="43">
        <v>1.91</v>
      </c>
      <c r="G126" s="89">
        <f t="shared" si="1"/>
        <v>3.82</v>
      </c>
    </row>
    <row r="127" spans="1:7" ht="29.25" customHeight="1">
      <c r="A127" s="68" t="s">
        <v>1</v>
      </c>
      <c r="B127" s="47" t="s">
        <v>154</v>
      </c>
      <c r="C127" s="46">
        <v>244</v>
      </c>
      <c r="D127" s="62" t="s">
        <v>52</v>
      </c>
      <c r="E127" s="30">
        <v>2635.42</v>
      </c>
      <c r="F127" s="43">
        <v>885.79</v>
      </c>
      <c r="G127" s="89">
        <f t="shared" si="1"/>
        <v>33.61096144068118</v>
      </c>
    </row>
    <row r="128" spans="1:7" ht="42" customHeight="1">
      <c r="A128" s="68" t="s">
        <v>241</v>
      </c>
      <c r="B128" s="47" t="s">
        <v>154</v>
      </c>
      <c r="C128" s="46">
        <v>831</v>
      </c>
      <c r="D128" s="62" t="s">
        <v>52</v>
      </c>
      <c r="E128" s="30">
        <v>10</v>
      </c>
      <c r="F128" s="43">
        <v>10</v>
      </c>
      <c r="G128" s="89">
        <f t="shared" si="1"/>
        <v>100</v>
      </c>
    </row>
    <row r="129" spans="1:7" ht="27.75">
      <c r="A129" s="68" t="s">
        <v>83</v>
      </c>
      <c r="B129" s="47" t="s">
        <v>154</v>
      </c>
      <c r="C129" s="46">
        <v>852</v>
      </c>
      <c r="D129" s="62" t="s">
        <v>52</v>
      </c>
      <c r="E129" s="30">
        <v>6.94</v>
      </c>
      <c r="F129" s="43">
        <v>5.82</v>
      </c>
      <c r="G129" s="89">
        <f t="shared" si="1"/>
        <v>83.86167146974063</v>
      </c>
    </row>
    <row r="130" spans="1:7" ht="15">
      <c r="A130" s="68" t="s">
        <v>82</v>
      </c>
      <c r="B130" s="47" t="s">
        <v>154</v>
      </c>
      <c r="C130" s="46">
        <v>853</v>
      </c>
      <c r="D130" s="62" t="s">
        <v>52</v>
      </c>
      <c r="E130" s="30">
        <v>24.38</v>
      </c>
      <c r="F130" s="43">
        <v>7.22</v>
      </c>
      <c r="G130" s="89">
        <f t="shared" si="1"/>
        <v>29.614438063986874</v>
      </c>
    </row>
    <row r="131" spans="1:7" ht="39.75">
      <c r="A131" s="74" t="s">
        <v>102</v>
      </c>
      <c r="B131" s="47" t="s">
        <v>155</v>
      </c>
      <c r="C131" s="47"/>
      <c r="D131" s="53"/>
      <c r="E131" s="29">
        <f>E132+E133</f>
        <v>1469.75</v>
      </c>
      <c r="F131" s="29">
        <f>F132+F133</f>
        <v>1020.1199999999999</v>
      </c>
      <c r="G131" s="89">
        <f t="shared" si="1"/>
        <v>69.407722401769</v>
      </c>
    </row>
    <row r="132" spans="1:7" ht="42.75" customHeight="1">
      <c r="A132" s="68" t="s">
        <v>50</v>
      </c>
      <c r="B132" s="47" t="s">
        <v>155</v>
      </c>
      <c r="C132" s="46">
        <v>121</v>
      </c>
      <c r="D132" s="62" t="s">
        <v>52</v>
      </c>
      <c r="E132" s="30">
        <v>1128.8</v>
      </c>
      <c r="F132" s="43">
        <v>789.3</v>
      </c>
      <c r="G132" s="89">
        <f t="shared" si="1"/>
        <v>69.92381289865344</v>
      </c>
    </row>
    <row r="133" spans="1:7" ht="69">
      <c r="A133" s="68" t="s">
        <v>148</v>
      </c>
      <c r="B133" s="47" t="s">
        <v>155</v>
      </c>
      <c r="C133" s="46">
        <v>129</v>
      </c>
      <c r="D133" s="62" t="s">
        <v>52</v>
      </c>
      <c r="E133" s="30">
        <v>340.95</v>
      </c>
      <c r="F133" s="43">
        <v>230.82</v>
      </c>
      <c r="G133" s="89">
        <f t="shared" si="1"/>
        <v>67.6990761108667</v>
      </c>
    </row>
    <row r="134" spans="1:7" ht="97.5" customHeight="1">
      <c r="A134" s="67" t="s">
        <v>110</v>
      </c>
      <c r="B134" s="47" t="s">
        <v>185</v>
      </c>
      <c r="C134" s="47"/>
      <c r="D134" s="53"/>
      <c r="E134" s="29">
        <f>E135+E136+E137</f>
        <v>560.78</v>
      </c>
      <c r="F134" s="29">
        <f>F135+F136+F137</f>
        <v>341.58000000000004</v>
      </c>
      <c r="G134" s="89">
        <f t="shared" si="1"/>
        <v>60.911587431791446</v>
      </c>
    </row>
    <row r="135" spans="1:7" ht="39.75" customHeight="1">
      <c r="A135" s="68" t="s">
        <v>1</v>
      </c>
      <c r="B135" s="47" t="s">
        <v>164</v>
      </c>
      <c r="C135" s="47">
        <v>244</v>
      </c>
      <c r="D135" s="53" t="s">
        <v>52</v>
      </c>
      <c r="E135" s="29">
        <v>36.18</v>
      </c>
      <c r="F135" s="34">
        <v>18.13</v>
      </c>
      <c r="G135" s="89">
        <f t="shared" si="1"/>
        <v>50.110558319513544</v>
      </c>
    </row>
    <row r="136" spans="1:7" ht="45" customHeight="1">
      <c r="A136" s="68" t="s">
        <v>50</v>
      </c>
      <c r="B136" s="47" t="s">
        <v>186</v>
      </c>
      <c r="C136" s="47">
        <v>121</v>
      </c>
      <c r="D136" s="53" t="s">
        <v>52</v>
      </c>
      <c r="E136" s="29">
        <v>402.9</v>
      </c>
      <c r="F136" s="34">
        <v>248.6</v>
      </c>
      <c r="G136" s="89">
        <f t="shared" si="1"/>
        <v>61.70265574584264</v>
      </c>
    </row>
    <row r="137" spans="1:7" ht="69">
      <c r="A137" s="68" t="s">
        <v>148</v>
      </c>
      <c r="B137" s="47" t="s">
        <v>186</v>
      </c>
      <c r="C137" s="47">
        <v>129</v>
      </c>
      <c r="D137" s="53" t="s">
        <v>52</v>
      </c>
      <c r="E137" s="29">
        <v>121.7</v>
      </c>
      <c r="F137" s="34">
        <v>74.85</v>
      </c>
      <c r="G137" s="89">
        <f aca="true" t="shared" si="3" ref="G137:G178">F137/E137*100</f>
        <v>61.503697617091206</v>
      </c>
    </row>
    <row r="138" spans="1:7" ht="27.75">
      <c r="A138" s="67" t="s">
        <v>59</v>
      </c>
      <c r="B138" s="47"/>
      <c r="C138" s="47"/>
      <c r="D138" s="52" t="s">
        <v>61</v>
      </c>
      <c r="E138" s="31">
        <f>E139</f>
        <v>100</v>
      </c>
      <c r="F138" s="31" t="str">
        <f>F139</f>
        <v>0</v>
      </c>
      <c r="G138" s="87">
        <f t="shared" si="3"/>
        <v>0</v>
      </c>
    </row>
    <row r="139" spans="1:7" ht="27.75">
      <c r="A139" s="67" t="s">
        <v>59</v>
      </c>
      <c r="B139" s="47" t="s">
        <v>156</v>
      </c>
      <c r="C139" s="47"/>
      <c r="D139" s="53"/>
      <c r="E139" s="29">
        <f>E140</f>
        <v>100</v>
      </c>
      <c r="F139" s="29" t="str">
        <f>F140</f>
        <v>0</v>
      </c>
      <c r="G139" s="89">
        <f t="shared" si="3"/>
        <v>0</v>
      </c>
    </row>
    <row r="140" spans="1:7" ht="15">
      <c r="A140" s="67" t="s">
        <v>60</v>
      </c>
      <c r="B140" s="47" t="s">
        <v>156</v>
      </c>
      <c r="C140" s="47">
        <v>870</v>
      </c>
      <c r="D140" s="53" t="s">
        <v>61</v>
      </c>
      <c r="E140" s="29">
        <v>100</v>
      </c>
      <c r="F140" s="34" t="s">
        <v>229</v>
      </c>
      <c r="G140" s="89">
        <f t="shared" si="3"/>
        <v>0</v>
      </c>
    </row>
    <row r="141" spans="1:7" ht="15">
      <c r="A141" s="68" t="s">
        <v>53</v>
      </c>
      <c r="B141" s="47"/>
      <c r="C141" s="47"/>
      <c r="D141" s="52" t="s">
        <v>54</v>
      </c>
      <c r="E141" s="31">
        <f>E150+E152+E155+E157+E159+E161+E164+E154+E142+E165</f>
        <v>2405.81</v>
      </c>
      <c r="F141" s="31">
        <f>F150+F152+F155+F157+F159+F161+F164+F154+F142+F165</f>
        <v>1156.98</v>
      </c>
      <c r="G141" s="87">
        <f t="shared" si="3"/>
        <v>48.09107951168214</v>
      </c>
    </row>
    <row r="142" spans="1:7" ht="15">
      <c r="A142" s="67" t="s">
        <v>103</v>
      </c>
      <c r="B142" s="47" t="s">
        <v>157</v>
      </c>
      <c r="C142" s="47">
        <v>540</v>
      </c>
      <c r="D142" s="53" t="s">
        <v>54</v>
      </c>
      <c r="E142" s="29">
        <f>E143+E144+E145+E146+E147+E148+E149</f>
        <v>497.00999999999993</v>
      </c>
      <c r="F142" s="29">
        <f>F143+F144+F145+F146+F147+F148+F149</f>
        <v>371.17</v>
      </c>
      <c r="G142" s="89">
        <f t="shared" si="3"/>
        <v>74.68058992776807</v>
      </c>
    </row>
    <row r="143" spans="1:7" ht="42">
      <c r="A143" s="67" t="s">
        <v>104</v>
      </c>
      <c r="B143" s="47" t="s">
        <v>158</v>
      </c>
      <c r="C143" s="47">
        <v>540</v>
      </c>
      <c r="D143" s="53" t="s">
        <v>54</v>
      </c>
      <c r="E143" s="29">
        <v>139.97</v>
      </c>
      <c r="F143" s="34">
        <v>104.98</v>
      </c>
      <c r="G143" s="89">
        <f t="shared" si="3"/>
        <v>75.0017860970208</v>
      </c>
    </row>
    <row r="144" spans="1:7" ht="42">
      <c r="A144" s="67" t="s">
        <v>105</v>
      </c>
      <c r="B144" s="47" t="s">
        <v>159</v>
      </c>
      <c r="C144" s="47">
        <v>540</v>
      </c>
      <c r="D144" s="53" t="s">
        <v>54</v>
      </c>
      <c r="E144" s="29">
        <v>70.8</v>
      </c>
      <c r="F144" s="34">
        <v>53.1</v>
      </c>
      <c r="G144" s="89">
        <f t="shared" si="3"/>
        <v>75</v>
      </c>
    </row>
    <row r="145" spans="1:7" ht="42">
      <c r="A145" s="67" t="s">
        <v>106</v>
      </c>
      <c r="B145" s="47" t="s">
        <v>160</v>
      </c>
      <c r="C145" s="47">
        <v>540</v>
      </c>
      <c r="D145" s="53" t="s">
        <v>54</v>
      </c>
      <c r="E145" s="29">
        <v>41</v>
      </c>
      <c r="F145" s="34">
        <v>30.75</v>
      </c>
      <c r="G145" s="89">
        <f t="shared" si="3"/>
        <v>75</v>
      </c>
    </row>
    <row r="146" spans="1:7" ht="54" customHeight="1">
      <c r="A146" s="67" t="s">
        <v>107</v>
      </c>
      <c r="B146" s="47" t="s">
        <v>161</v>
      </c>
      <c r="C146" s="47">
        <v>540</v>
      </c>
      <c r="D146" s="53" t="s">
        <v>54</v>
      </c>
      <c r="E146" s="29">
        <v>38.99</v>
      </c>
      <c r="F146" s="34">
        <v>29.24</v>
      </c>
      <c r="G146" s="89">
        <f t="shared" si="3"/>
        <v>74.99358809951269</v>
      </c>
    </row>
    <row r="147" spans="1:7" ht="55.5">
      <c r="A147" s="67" t="s">
        <v>108</v>
      </c>
      <c r="B147" s="47" t="s">
        <v>162</v>
      </c>
      <c r="C147" s="47">
        <v>540</v>
      </c>
      <c r="D147" s="53" t="s">
        <v>54</v>
      </c>
      <c r="E147" s="29">
        <v>54.7</v>
      </c>
      <c r="F147" s="34">
        <v>41.03</v>
      </c>
      <c r="G147" s="89">
        <f t="shared" si="3"/>
        <v>75.0091407678245</v>
      </c>
    </row>
    <row r="148" spans="1:7" ht="42">
      <c r="A148" s="67" t="s">
        <v>109</v>
      </c>
      <c r="B148" s="47" t="s">
        <v>163</v>
      </c>
      <c r="C148" s="47">
        <v>540</v>
      </c>
      <c r="D148" s="53" t="s">
        <v>54</v>
      </c>
      <c r="E148" s="29">
        <v>113.35</v>
      </c>
      <c r="F148" s="34">
        <v>85.01</v>
      </c>
      <c r="G148" s="89">
        <f t="shared" si="3"/>
        <v>74.99779444199383</v>
      </c>
    </row>
    <row r="149" spans="1:7" ht="72" customHeight="1">
      <c r="A149" s="67" t="s">
        <v>214</v>
      </c>
      <c r="B149" s="47" t="s">
        <v>215</v>
      </c>
      <c r="C149" s="47">
        <v>540</v>
      </c>
      <c r="D149" s="53" t="s">
        <v>54</v>
      </c>
      <c r="E149" s="29">
        <v>38.2</v>
      </c>
      <c r="F149" s="34">
        <v>27.06</v>
      </c>
      <c r="G149" s="89">
        <f t="shared" si="3"/>
        <v>70.83769633507853</v>
      </c>
    </row>
    <row r="150" spans="1:7" ht="55.5">
      <c r="A150" s="70" t="s">
        <v>111</v>
      </c>
      <c r="B150" s="46" t="s">
        <v>165</v>
      </c>
      <c r="C150" s="46"/>
      <c r="D150" s="54"/>
      <c r="E150" s="30">
        <f>E151</f>
        <v>90</v>
      </c>
      <c r="F150" s="30">
        <f>F151</f>
        <v>46</v>
      </c>
      <c r="G150" s="89">
        <f t="shared" si="3"/>
        <v>51.11111111111111</v>
      </c>
    </row>
    <row r="151" spans="1:7" ht="43.5" customHeight="1">
      <c r="A151" s="68" t="s">
        <v>1</v>
      </c>
      <c r="B151" s="46" t="s">
        <v>165</v>
      </c>
      <c r="C151" s="46">
        <v>244</v>
      </c>
      <c r="D151" s="62" t="s">
        <v>54</v>
      </c>
      <c r="E151" s="30">
        <v>90</v>
      </c>
      <c r="F151" s="43">
        <v>46</v>
      </c>
      <c r="G151" s="89">
        <f t="shared" si="3"/>
        <v>51.11111111111111</v>
      </c>
    </row>
    <row r="152" spans="1:7" ht="42">
      <c r="A152" s="70" t="s">
        <v>55</v>
      </c>
      <c r="B152" s="46" t="s">
        <v>166</v>
      </c>
      <c r="C152" s="46"/>
      <c r="D152" s="54"/>
      <c r="E152" s="30">
        <f>E153</f>
        <v>210.7</v>
      </c>
      <c r="F152" s="30">
        <f>F153</f>
        <v>98.9</v>
      </c>
      <c r="G152" s="89">
        <f t="shared" si="3"/>
        <v>46.93877551020409</v>
      </c>
    </row>
    <row r="153" spans="1:7" ht="43.5" customHeight="1">
      <c r="A153" s="68" t="s">
        <v>1</v>
      </c>
      <c r="B153" s="46" t="s">
        <v>166</v>
      </c>
      <c r="C153" s="46">
        <v>244</v>
      </c>
      <c r="D153" s="54" t="s">
        <v>54</v>
      </c>
      <c r="E153" s="30">
        <v>210.7</v>
      </c>
      <c r="F153" s="33">
        <v>98.9</v>
      </c>
      <c r="G153" s="89">
        <f t="shared" si="3"/>
        <v>46.93877551020409</v>
      </c>
    </row>
    <row r="154" spans="1:7" ht="17.25" customHeight="1">
      <c r="A154" s="68" t="s">
        <v>82</v>
      </c>
      <c r="B154" s="46" t="s">
        <v>166</v>
      </c>
      <c r="C154" s="46">
        <v>853</v>
      </c>
      <c r="D154" s="54" t="s">
        <v>54</v>
      </c>
      <c r="E154" s="30">
        <v>16.02</v>
      </c>
      <c r="F154" s="44">
        <v>16.02</v>
      </c>
      <c r="G154" s="89">
        <f t="shared" si="3"/>
        <v>100</v>
      </c>
    </row>
    <row r="155" spans="1:7" ht="69">
      <c r="A155" s="68" t="s">
        <v>56</v>
      </c>
      <c r="B155" s="46" t="s">
        <v>167</v>
      </c>
      <c r="C155" s="46"/>
      <c r="D155" s="54"/>
      <c r="E155" s="30">
        <f>E156</f>
        <v>50</v>
      </c>
      <c r="F155" s="30" t="str">
        <f>F156</f>
        <v>0</v>
      </c>
      <c r="G155" s="89">
        <f t="shared" si="3"/>
        <v>0</v>
      </c>
    </row>
    <row r="156" spans="1:7" ht="30" customHeight="1">
      <c r="A156" s="68" t="s">
        <v>1</v>
      </c>
      <c r="B156" s="46" t="s">
        <v>167</v>
      </c>
      <c r="C156" s="46">
        <v>244</v>
      </c>
      <c r="D156" s="54" t="s">
        <v>54</v>
      </c>
      <c r="E156" s="30">
        <v>50</v>
      </c>
      <c r="F156" s="33" t="s">
        <v>229</v>
      </c>
      <c r="G156" s="89">
        <f t="shared" si="3"/>
        <v>0</v>
      </c>
    </row>
    <row r="157" spans="1:7" ht="27.75">
      <c r="A157" s="68" t="s">
        <v>57</v>
      </c>
      <c r="B157" s="46" t="s">
        <v>168</v>
      </c>
      <c r="C157" s="46"/>
      <c r="D157" s="54"/>
      <c r="E157" s="30">
        <f>E158</f>
        <v>60</v>
      </c>
      <c r="F157" s="30" t="str">
        <f>F158</f>
        <v>0</v>
      </c>
      <c r="G157" s="89">
        <f t="shared" si="3"/>
        <v>0</v>
      </c>
    </row>
    <row r="158" spans="1:7" ht="27" customHeight="1">
      <c r="A158" s="68" t="s">
        <v>1</v>
      </c>
      <c r="B158" s="46" t="s">
        <v>168</v>
      </c>
      <c r="C158" s="46">
        <v>244</v>
      </c>
      <c r="D158" s="54" t="s">
        <v>54</v>
      </c>
      <c r="E158" s="30">
        <v>60</v>
      </c>
      <c r="F158" s="33" t="s">
        <v>229</v>
      </c>
      <c r="G158" s="89">
        <f t="shared" si="3"/>
        <v>0</v>
      </c>
    </row>
    <row r="159" spans="1:7" ht="42">
      <c r="A159" s="68" t="s">
        <v>58</v>
      </c>
      <c r="B159" s="46" t="s">
        <v>169</v>
      </c>
      <c r="C159" s="46"/>
      <c r="D159" s="62"/>
      <c r="E159" s="30">
        <f>E160</f>
        <v>877.6</v>
      </c>
      <c r="F159" s="30">
        <f>F160</f>
        <v>333.67</v>
      </c>
      <c r="G159" s="89">
        <f t="shared" si="3"/>
        <v>38.020738377392895</v>
      </c>
    </row>
    <row r="160" spans="1:7" ht="43.5" customHeight="1">
      <c r="A160" s="68" t="s">
        <v>1</v>
      </c>
      <c r="B160" s="46" t="s">
        <v>169</v>
      </c>
      <c r="C160" s="46">
        <v>244</v>
      </c>
      <c r="D160" s="62" t="s">
        <v>54</v>
      </c>
      <c r="E160" s="30">
        <v>877.6</v>
      </c>
      <c r="F160" s="43">
        <v>333.67</v>
      </c>
      <c r="G160" s="89">
        <f t="shared" si="3"/>
        <v>38.020738377392895</v>
      </c>
    </row>
    <row r="161" spans="1:7" ht="57" customHeight="1">
      <c r="A161" s="68" t="s">
        <v>170</v>
      </c>
      <c r="B161" s="46" t="s">
        <v>174</v>
      </c>
      <c r="C161" s="46"/>
      <c r="D161" s="62"/>
      <c r="E161" s="30">
        <f>E162</f>
        <v>50</v>
      </c>
      <c r="F161" s="30" t="str">
        <f>F162</f>
        <v>0</v>
      </c>
      <c r="G161" s="89">
        <f t="shared" si="3"/>
        <v>0</v>
      </c>
    </row>
    <row r="162" spans="1:7" ht="30" customHeight="1">
      <c r="A162" s="68" t="s">
        <v>1</v>
      </c>
      <c r="B162" s="46" t="s">
        <v>174</v>
      </c>
      <c r="C162" s="46">
        <v>244</v>
      </c>
      <c r="D162" s="62" t="s">
        <v>54</v>
      </c>
      <c r="E162" s="30">
        <v>50</v>
      </c>
      <c r="F162" s="43" t="s">
        <v>229</v>
      </c>
      <c r="G162" s="89">
        <f t="shared" si="3"/>
        <v>0</v>
      </c>
    </row>
    <row r="163" spans="1:7" ht="42" customHeight="1">
      <c r="A163" s="68" t="s">
        <v>189</v>
      </c>
      <c r="B163" s="46" t="s">
        <v>190</v>
      </c>
      <c r="C163" s="46"/>
      <c r="D163" s="62"/>
      <c r="E163" s="30">
        <f>E164</f>
        <v>50</v>
      </c>
      <c r="F163" s="30">
        <f>F164</f>
        <v>2.55</v>
      </c>
      <c r="G163" s="89">
        <f t="shared" si="3"/>
        <v>5.1</v>
      </c>
    </row>
    <row r="164" spans="1:7" ht="39" customHeight="1">
      <c r="A164" s="68" t="s">
        <v>1</v>
      </c>
      <c r="B164" s="46" t="s">
        <v>190</v>
      </c>
      <c r="C164" s="46">
        <v>244</v>
      </c>
      <c r="D164" s="62" t="s">
        <v>54</v>
      </c>
      <c r="E164" s="30">
        <v>50</v>
      </c>
      <c r="F164" s="43">
        <v>2.55</v>
      </c>
      <c r="G164" s="89">
        <f t="shared" si="3"/>
        <v>5.1</v>
      </c>
    </row>
    <row r="165" spans="1:7" ht="69" customHeight="1">
      <c r="A165" s="13" t="s">
        <v>242</v>
      </c>
      <c r="B165" s="46" t="s">
        <v>243</v>
      </c>
      <c r="C165" s="46"/>
      <c r="D165" s="62"/>
      <c r="E165" s="30">
        <f>E166</f>
        <v>504.48</v>
      </c>
      <c r="F165" s="43">
        <f>F166</f>
        <v>288.67</v>
      </c>
      <c r="G165" s="89">
        <f t="shared" si="3"/>
        <v>57.221297177291476</v>
      </c>
    </row>
    <row r="166" spans="1:7" ht="42" customHeight="1">
      <c r="A166" s="68" t="s">
        <v>1</v>
      </c>
      <c r="B166" s="46" t="s">
        <v>243</v>
      </c>
      <c r="C166" s="46">
        <v>244</v>
      </c>
      <c r="D166" s="62" t="s">
        <v>54</v>
      </c>
      <c r="E166" s="30">
        <v>504.48</v>
      </c>
      <c r="F166" s="43">
        <v>288.67</v>
      </c>
      <c r="G166" s="89">
        <f t="shared" si="3"/>
        <v>57.221297177291476</v>
      </c>
    </row>
    <row r="167" spans="1:7" ht="27.75">
      <c r="A167" s="67" t="s">
        <v>62</v>
      </c>
      <c r="B167" s="47" t="s">
        <v>231</v>
      </c>
      <c r="C167" s="47"/>
      <c r="D167" s="52" t="s">
        <v>63</v>
      </c>
      <c r="E167" s="31">
        <f>E168+E170+E171</f>
        <v>233.70000000000002</v>
      </c>
      <c r="F167" s="31">
        <f>F168+F170+F171</f>
        <v>159.54999999999998</v>
      </c>
      <c r="G167" s="87">
        <f t="shared" si="3"/>
        <v>68.27128797603764</v>
      </c>
    </row>
    <row r="168" spans="1:7" ht="40.5" customHeight="1">
      <c r="A168" s="67" t="s">
        <v>112</v>
      </c>
      <c r="B168" s="47" t="s">
        <v>171</v>
      </c>
      <c r="C168" s="47"/>
      <c r="D168" s="53"/>
      <c r="E168" s="29">
        <f>E169</f>
        <v>179.55</v>
      </c>
      <c r="F168" s="29">
        <f>F169</f>
        <v>124.57</v>
      </c>
      <c r="G168" s="89">
        <f t="shared" si="3"/>
        <v>69.37900306321359</v>
      </c>
    </row>
    <row r="169" spans="1:7" ht="39" customHeight="1">
      <c r="A169" s="68" t="s">
        <v>50</v>
      </c>
      <c r="B169" s="47" t="s">
        <v>171</v>
      </c>
      <c r="C169" s="47">
        <v>121</v>
      </c>
      <c r="D169" s="64" t="s">
        <v>63</v>
      </c>
      <c r="E169" s="29">
        <v>179.55</v>
      </c>
      <c r="F169" s="45">
        <v>124.57</v>
      </c>
      <c r="G169" s="89">
        <f t="shared" si="3"/>
        <v>69.37900306321359</v>
      </c>
    </row>
    <row r="170" spans="1:7" ht="66.75" customHeight="1">
      <c r="A170" s="68" t="s">
        <v>148</v>
      </c>
      <c r="B170" s="47" t="s">
        <v>171</v>
      </c>
      <c r="C170" s="47">
        <v>129</v>
      </c>
      <c r="D170" s="64" t="s">
        <v>63</v>
      </c>
      <c r="E170" s="29">
        <v>54.15</v>
      </c>
      <c r="F170" s="45">
        <v>34.98</v>
      </c>
      <c r="G170" s="89">
        <f t="shared" si="3"/>
        <v>64.5983379501385</v>
      </c>
    </row>
    <row r="171" spans="1:7" ht="43.5" customHeight="1">
      <c r="A171" s="68" t="s">
        <v>1</v>
      </c>
      <c r="B171" s="47" t="s">
        <v>171</v>
      </c>
      <c r="C171" s="47">
        <v>244</v>
      </c>
      <c r="D171" s="64" t="s">
        <v>63</v>
      </c>
      <c r="E171" s="29">
        <v>0</v>
      </c>
      <c r="F171" s="45" t="s">
        <v>229</v>
      </c>
      <c r="G171" s="89"/>
    </row>
    <row r="172" spans="1:7" ht="15">
      <c r="A172" s="68" t="s">
        <v>113</v>
      </c>
      <c r="B172" s="47"/>
      <c r="C172" s="47"/>
      <c r="D172" s="65" t="s">
        <v>114</v>
      </c>
      <c r="E172" s="31">
        <f>E173+E176</f>
        <v>689.7</v>
      </c>
      <c r="F172" s="31">
        <f>F173+F176</f>
        <v>536.0699999999999</v>
      </c>
      <c r="G172" s="87">
        <f t="shared" si="3"/>
        <v>77.72509786863853</v>
      </c>
    </row>
    <row r="173" spans="1:7" ht="15">
      <c r="A173" s="67" t="s">
        <v>64</v>
      </c>
      <c r="B173" s="47"/>
      <c r="C173" s="47"/>
      <c r="D173" s="65" t="s">
        <v>65</v>
      </c>
      <c r="E173" s="31">
        <f>E175</f>
        <v>508.7</v>
      </c>
      <c r="F173" s="31">
        <f>F175</f>
        <v>381.45</v>
      </c>
      <c r="G173" s="87">
        <f t="shared" si="3"/>
        <v>74.98525653626892</v>
      </c>
    </row>
    <row r="174" spans="1:7" ht="27" customHeight="1">
      <c r="A174" s="75" t="s">
        <v>115</v>
      </c>
      <c r="B174" s="47" t="s">
        <v>172</v>
      </c>
      <c r="C174" s="46"/>
      <c r="D174" s="62"/>
      <c r="E174" s="30">
        <f>E175</f>
        <v>508.7</v>
      </c>
      <c r="F174" s="30">
        <f>F175</f>
        <v>381.45</v>
      </c>
      <c r="G174" s="89">
        <f t="shared" si="3"/>
        <v>74.98525653626892</v>
      </c>
    </row>
    <row r="175" spans="1:7" ht="42" customHeight="1">
      <c r="A175" s="76" t="s">
        <v>66</v>
      </c>
      <c r="B175" s="47" t="s">
        <v>172</v>
      </c>
      <c r="C175" s="46">
        <v>321</v>
      </c>
      <c r="D175" s="59" t="s">
        <v>65</v>
      </c>
      <c r="E175" s="30">
        <v>508.7</v>
      </c>
      <c r="F175" s="38">
        <v>381.45</v>
      </c>
      <c r="G175" s="89">
        <f t="shared" si="3"/>
        <v>74.98525653626892</v>
      </c>
    </row>
    <row r="176" spans="1:7" ht="27.75">
      <c r="A176" s="67" t="s">
        <v>67</v>
      </c>
      <c r="B176" s="47"/>
      <c r="C176" s="47"/>
      <c r="D176" s="52" t="s">
        <v>68</v>
      </c>
      <c r="E176" s="31">
        <f>E177</f>
        <v>181</v>
      </c>
      <c r="F176" s="31">
        <f>F177</f>
        <v>154.62</v>
      </c>
      <c r="G176" s="87">
        <f t="shared" si="3"/>
        <v>85.42541436464089</v>
      </c>
    </row>
    <row r="177" spans="1:7" ht="27.75">
      <c r="A177" s="67" t="s">
        <v>47</v>
      </c>
      <c r="B177" s="47" t="s">
        <v>173</v>
      </c>
      <c r="C177" s="47"/>
      <c r="D177" s="53"/>
      <c r="E177" s="29">
        <f>E178</f>
        <v>181</v>
      </c>
      <c r="F177" s="29">
        <f>F178</f>
        <v>154.62</v>
      </c>
      <c r="G177" s="89">
        <f t="shared" si="3"/>
        <v>85.42541436464089</v>
      </c>
    </row>
    <row r="178" spans="1:7" ht="40.5" customHeight="1">
      <c r="A178" s="67" t="s">
        <v>1</v>
      </c>
      <c r="B178" s="47" t="s">
        <v>173</v>
      </c>
      <c r="C178" s="47">
        <v>244</v>
      </c>
      <c r="D178" s="53" t="s">
        <v>68</v>
      </c>
      <c r="E178" s="29">
        <v>181</v>
      </c>
      <c r="F178" s="34">
        <v>154.62</v>
      </c>
      <c r="G178" s="89">
        <f t="shared" si="3"/>
        <v>85.42541436464089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18"/>
    </row>
    <row r="212" ht="33.75" customHeight="1"/>
    <row r="228" ht="20.25" customHeight="1"/>
  </sheetData>
  <sheetProtection/>
  <autoFilter ref="A9:G9"/>
  <mergeCells count="4">
    <mergeCell ref="A6:E6"/>
    <mergeCell ref="B2:G2"/>
    <mergeCell ref="D1:G1"/>
    <mergeCell ref="A5:G5"/>
  </mergeCells>
  <printOptions/>
  <pageMargins left="0.7874015748031497" right="0.3937007874015748" top="0" bottom="0" header="0" footer="0"/>
  <pageSetup fitToHeight="0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2017-10-26T14:48:53Z</cp:lastPrinted>
  <dcterms:created xsi:type="dcterms:W3CDTF">2002-03-11T10:22:12Z</dcterms:created>
  <dcterms:modified xsi:type="dcterms:W3CDTF">2017-10-26T14:49:57Z</dcterms:modified>
  <cp:category/>
  <cp:version/>
  <cp:contentType/>
  <cp:contentStatus/>
</cp:coreProperties>
</file>