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<sst xmlns="http://schemas.openxmlformats.org/spreadsheetml/2006/main" count="71" uniqueCount="70">
  <si>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</si>
  <si>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</si>
  <si>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</si>
  <si>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</si>
  <si>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</si>
  <si>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</si>
  <si>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</si>
  <si>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</si>
  <si>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</si>
  <si>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</si>
  <si>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</si>
  <si>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</si>
  <si>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</si>
  <si>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</si>
  <si>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</si>
  <si>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</si>
  <si>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</si>
  <si>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</si>
  <si>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</si>
  <si>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</si>
  <si>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</si>
  <si>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</si>
  <si>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</si>
  <si>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</si>
  <si>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</si>
  <si>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</si>
  <si>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</si>
  <si>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</si>
  <si>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</si>
  <si>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</si>
  <si>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</si>
  <si>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</si>
  <si>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</si>
  <si>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</si>
  <si>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</si>
  <si>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</si>
  <si>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</si>
  <si>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</si>
  <si>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</si>
  <si>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</si>
  <si>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</si>
  <si>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</si>
  <si>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</si>
  <si>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</si>
  <si>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</si>
  <si>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</si>
  <si>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</si>
  <si>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</si>
  <si>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</si>
  <si>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</si>
  <si>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</si>
  <si>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</si>
  <si>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</si>
  <si>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</si>
  <si>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</si>
  <si>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</si>
  <si>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</si>
  <si>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</si>
  <si>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</si>
  <si>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</si>
  <si>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</si>
  <si>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</si>
  <si>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</si>
  <si>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</si>
  <si>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</si>
  <si>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</si>
  <si>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r>
      <t xml:space="preserve">Бюджет на 2017 год </t>
    </r>
    <r>
      <rPr>
        <sz val="10"/>
        <rFont val="Times New Roman"/>
        <family val="1"/>
      </rPr>
      <t>(тыс. руб.)</t>
    </r>
  </si>
  <si>
    <t xml:space="preserve">Расходы бюджета Новосветского сельского поселения за  9 месяцев 2017 года по разделам и подразделам функциональной классификации расходов бюджетов РФ </t>
  </si>
  <si>
    <r>
      <t xml:space="preserve">Исполнение за 9 месяцев 2017 года </t>
    </r>
    <r>
      <rPr>
        <sz val="10"/>
        <rFont val="Times New Roman"/>
        <family val="1"/>
      </rPr>
      <t>(тыс. руб.)</t>
    </r>
  </si>
  <si>
    <t>к Решению Совета депутатов                            Новосветского сельского поселения         Гатчинского муниципального района                                                                 №  34  от 26  октября  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</si>
</sst>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3" sqref="A3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42" t="s">
        <v>65</v>
      </c>
      <c r="F1" s="42"/>
      <c r="G1" s="42"/>
      <c r="H1" s="42"/>
      <c r="I1" s="42"/>
      <c r="J1" s="42"/>
    </row>
    <row r="2" spans="2:10" ht="5.25" customHeight="1">
      <c r="B2" s="33"/>
      <c r="C2" s="33"/>
      <c r="D2" s="33"/>
      <c r="E2" s="41" t="s">
        <v>69</v>
      </c>
      <c r="F2" s="41"/>
      <c r="G2" s="41"/>
      <c r="H2" s="41"/>
      <c r="I2" s="41"/>
      <c r="J2" s="41"/>
    </row>
    <row r="3" spans="1:10" ht="47.25" customHeight="1">
      <c r="A3" s="3"/>
      <c r="B3" s="33"/>
      <c r="C3" s="33"/>
      <c r="D3" s="33"/>
      <c r="E3" s="41"/>
      <c r="F3" s="41"/>
      <c r="G3" s="41"/>
      <c r="H3" s="41"/>
      <c r="I3" s="41"/>
      <c r="J3" s="41"/>
    </row>
    <row r="4" spans="1:5" ht="12.75" customHeight="1">
      <c r="A4" s="3"/>
      <c r="B4" s="3"/>
      <c r="C4" s="3"/>
      <c r="D4" s="3"/>
      <c r="E4" s="4"/>
    </row>
    <row r="5" spans="1:10" ht="30.75" customHeight="1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</row>
    <row r="6" spans="1:7" ht="12.75" customHeight="1">
      <c r="A6" s="44"/>
      <c r="B6" s="44"/>
      <c r="C6" s="44"/>
      <c r="D6" s="44"/>
      <c r="E6" s="44"/>
      <c r="F6" s="44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7" t="s">
        <v>0</v>
      </c>
      <c r="B8" s="37" t="s">
        <v>31</v>
      </c>
      <c r="C8" s="37" t="s">
        <v>54</v>
      </c>
      <c r="D8" s="37" t="s">
        <v>55</v>
      </c>
      <c r="E8" s="37" t="s">
        <v>66</v>
      </c>
      <c r="F8" s="37" t="s">
        <v>46</v>
      </c>
      <c r="G8" s="40" t="s">
        <v>40</v>
      </c>
      <c r="H8" s="45" t="s">
        <v>48</v>
      </c>
      <c r="I8" s="37" t="s">
        <v>68</v>
      </c>
      <c r="J8" s="37" t="s">
        <v>40</v>
      </c>
    </row>
    <row r="9" spans="1:10" ht="16.5" customHeight="1">
      <c r="A9" s="38"/>
      <c r="B9" s="38"/>
      <c r="C9" s="38"/>
      <c r="D9" s="38"/>
      <c r="E9" s="38"/>
      <c r="F9" s="38"/>
      <c r="G9" s="38"/>
      <c r="H9" s="45"/>
      <c r="I9" s="38"/>
      <c r="J9" s="38"/>
    </row>
    <row r="10" spans="1:10" ht="15" customHeight="1">
      <c r="A10" s="39"/>
      <c r="B10" s="39"/>
      <c r="C10" s="39"/>
      <c r="D10" s="39"/>
      <c r="E10" s="39"/>
      <c r="F10" s="39"/>
      <c r="G10" s="39"/>
      <c r="H10" s="45"/>
      <c r="I10" s="39"/>
      <c r="J10" s="39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15455.63</v>
      </c>
      <c r="F11" s="9">
        <f>F12+F13+F14+F15</f>
        <v>6166.9000000000015</v>
      </c>
      <c r="G11" s="10">
        <f aca="true" t="shared" si="0" ref="G11:G27">F11/E11*100</f>
        <v>39.90067050000551</v>
      </c>
      <c r="H11" s="26">
        <f>E11/E41*100</f>
        <v>21.47040212819898</v>
      </c>
      <c r="I11" s="9">
        <f>SUM(I12:I15)</f>
        <v>8688.91</v>
      </c>
      <c r="J11" s="10">
        <f>I11/E11*100</f>
        <v>56.21841361367994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0.2778327655126188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12749.82</v>
      </c>
      <c r="F13" s="11">
        <v>5840.1</v>
      </c>
      <c r="G13" s="12">
        <f t="shared" si="0"/>
        <v>45.8053525461536</v>
      </c>
      <c r="H13" s="27">
        <f>E13/E41*100</f>
        <v>17.71158875194049</v>
      </c>
      <c r="I13" s="23">
        <v>7531.93</v>
      </c>
      <c r="J13" s="12">
        <f aca="true" t="shared" si="1" ref="J13:J41">I13/E13*100</f>
        <v>59.07479478141653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0.1389163827563094</v>
      </c>
      <c r="I14" s="23">
        <v>0</v>
      </c>
      <c r="J14" s="34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2405.81</v>
      </c>
      <c r="F15" s="13">
        <v>91.6</v>
      </c>
      <c r="G15" s="12">
        <f t="shared" si="0"/>
        <v>3.8074494660841873</v>
      </c>
      <c r="H15" s="27">
        <f>E15/E41*100</f>
        <v>3.342064227989568</v>
      </c>
      <c r="I15" s="23">
        <v>1156.98</v>
      </c>
      <c r="J15" s="34">
        <f t="shared" si="1"/>
        <v>48.09107951168214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233.7</v>
      </c>
      <c r="F16" s="9">
        <f>F17</f>
        <v>112.6</v>
      </c>
      <c r="G16" s="10">
        <f t="shared" si="0"/>
        <v>48.18142918271288</v>
      </c>
      <c r="H16" s="26">
        <f>E16/E41*100</f>
        <v>0.32464758650149506</v>
      </c>
      <c r="I16" s="35">
        <f>I17</f>
        <v>159.55</v>
      </c>
      <c r="J16" s="34">
        <f t="shared" si="1"/>
        <v>68.27128797603767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233.7</v>
      </c>
      <c r="F17" s="11">
        <v>112.6</v>
      </c>
      <c r="G17" s="12">
        <f t="shared" si="0"/>
        <v>48.18142918271288</v>
      </c>
      <c r="H17" s="27">
        <f>E17/E41*100</f>
        <v>0.32464758650149506</v>
      </c>
      <c r="I17" s="23">
        <v>159.55</v>
      </c>
      <c r="J17" s="34">
        <f t="shared" si="1"/>
        <v>68.27128797603767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2012.7</v>
      </c>
      <c r="F18" s="14">
        <f>F19+F20</f>
        <v>42.8</v>
      </c>
      <c r="G18" s="10">
        <f t="shared" si="0"/>
        <v>2.126496745665027</v>
      </c>
      <c r="H18" s="26">
        <f>E18/E41*100</f>
        <v>2.7959700357362394</v>
      </c>
      <c r="I18" s="35">
        <f>I19+I20</f>
        <v>1583.6</v>
      </c>
      <c r="J18" s="34">
        <f t="shared" si="1"/>
        <v>78.68037958960599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567.7</v>
      </c>
      <c r="F19" s="13">
        <v>38.8</v>
      </c>
      <c r="G19" s="12">
        <f t="shared" si="0"/>
        <v>6.834595737185133</v>
      </c>
      <c r="H19" s="27">
        <f>E19/E41*100</f>
        <v>0.7886283049075685</v>
      </c>
      <c r="I19" s="23">
        <v>337.25</v>
      </c>
      <c r="J19" s="34">
        <f t="shared" si="1"/>
        <v>59.40637660736304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1445</v>
      </c>
      <c r="F20" s="11">
        <v>4</v>
      </c>
      <c r="G20" s="12">
        <f t="shared" si="0"/>
        <v>0.27681660899653976</v>
      </c>
      <c r="H20" s="27">
        <f>E20/E41*100</f>
        <v>2.0073417308286707</v>
      </c>
      <c r="I20" s="23">
        <v>1246.35</v>
      </c>
      <c r="J20" s="34">
        <f t="shared" si="1"/>
        <v>86.25259515570933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34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14076.08</v>
      </c>
      <c r="F22" s="14" t="e">
        <f>SUM(#REF!+#REF!+F25)</f>
        <v>#REF!</v>
      </c>
      <c r="G22" s="10" t="e">
        <f t="shared" si="0"/>
        <v>#REF!</v>
      </c>
      <c r="H22" s="26">
        <f>E22/E41*100</f>
        <v>19.55398116988432</v>
      </c>
      <c r="I22" s="35">
        <f>I23+I24+I25</f>
        <v>11324.37</v>
      </c>
      <c r="J22" s="34">
        <f t="shared" si="1"/>
        <v>80.45116253957069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12784.9</v>
      </c>
      <c r="F23" s="13"/>
      <c r="G23" s="12"/>
      <c r="H23" s="27"/>
      <c r="I23" s="32">
        <v>10959.62</v>
      </c>
      <c r="J23" s="34">
        <f t="shared" si="1"/>
        <v>85.72315778770269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491</v>
      </c>
      <c r="F24" s="13">
        <v>0</v>
      </c>
      <c r="G24" s="12">
        <f t="shared" si="0"/>
        <v>0</v>
      </c>
      <c r="H24" s="27">
        <f>E24/E41*100</f>
        <v>0.6820794393334791</v>
      </c>
      <c r="I24" s="32">
        <v>304.71</v>
      </c>
      <c r="J24" s="34">
        <f t="shared" si="1"/>
        <v>62.0590631364562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800.18</v>
      </c>
      <c r="F25" s="13">
        <v>83.2</v>
      </c>
      <c r="G25" s="12">
        <f t="shared" si="0"/>
        <v>10.397660526381564</v>
      </c>
      <c r="H25" s="27">
        <f>E25/E41*100</f>
        <v>1.1115811115394365</v>
      </c>
      <c r="I25" s="32">
        <v>60.04</v>
      </c>
      <c r="J25" s="34">
        <f t="shared" si="1"/>
        <v>7.503311754855158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25864.36</v>
      </c>
      <c r="F26" s="9">
        <f>F28+F29+F27</f>
        <v>5422.3</v>
      </c>
      <c r="G26" s="10">
        <f t="shared" si="0"/>
        <v>20.96436950305362</v>
      </c>
      <c r="H26" s="26">
        <f>E26/E41*100</f>
        <v>35.92983333506979</v>
      </c>
      <c r="I26" s="35">
        <f>I27+I28+I29+I30</f>
        <v>12980.72</v>
      </c>
      <c r="J26" s="34">
        <f t="shared" si="1"/>
        <v>50.18767137481848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7352.62</v>
      </c>
      <c r="F27" s="11">
        <v>659.6</v>
      </c>
      <c r="G27" s="12">
        <f t="shared" si="0"/>
        <v>8.97095185117686</v>
      </c>
      <c r="H27" s="27">
        <f>E27/E41*100</f>
        <v>10.213993741816957</v>
      </c>
      <c r="I27" s="32">
        <v>3921.91</v>
      </c>
      <c r="J27" s="34">
        <f t="shared" si="1"/>
        <v>53.340305904561916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950.82</v>
      </c>
      <c r="F28" s="11">
        <v>675.5</v>
      </c>
      <c r="G28" s="12">
        <f aca="true" t="shared" si="2" ref="G28:G41">F28/E28*100</f>
        <v>71.04394101933067</v>
      </c>
      <c r="H28" s="27">
        <f>E28/E41*100</f>
        <v>1.3208447505235412</v>
      </c>
      <c r="I28" s="23">
        <v>129.66</v>
      </c>
      <c r="J28" s="34">
        <f t="shared" si="1"/>
        <v>13.636650470120525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9564.92</v>
      </c>
      <c r="F29" s="11">
        <v>4087.2</v>
      </c>
      <c r="G29" s="12">
        <f t="shared" si="2"/>
        <v>42.731146732016576</v>
      </c>
      <c r="H29" s="27">
        <f>E29/E41*100</f>
        <v>13.287240877534789</v>
      </c>
      <c r="I29" s="23">
        <v>4514.73</v>
      </c>
      <c r="J29" s="34">
        <f t="shared" si="1"/>
        <v>47.2009175194356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7996</v>
      </c>
      <c r="F30" s="11"/>
      <c r="G30" s="12"/>
      <c r="H30" s="27"/>
      <c r="I30" s="23">
        <v>4414.42</v>
      </c>
      <c r="J30" s="34">
        <f t="shared" si="1"/>
        <v>55.20785392696348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707.88</v>
      </c>
      <c r="F31" s="9">
        <f>SUM(F32)</f>
        <v>126.2</v>
      </c>
      <c r="G31" s="10">
        <f t="shared" si="2"/>
        <v>17.82788043171159</v>
      </c>
      <c r="H31" s="26">
        <f>E31/E41*100</f>
        <v>0.9833612902553631</v>
      </c>
      <c r="I31" s="35">
        <f>I32</f>
        <v>557.51</v>
      </c>
      <c r="J31" s="34">
        <f t="shared" si="1"/>
        <v>78.75769904503588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707.88</v>
      </c>
      <c r="F32" s="11">
        <v>126.2</v>
      </c>
      <c r="G32" s="12">
        <f t="shared" si="2"/>
        <v>17.82788043171159</v>
      </c>
      <c r="H32" s="27">
        <f>E32/E41*100</f>
        <v>0.9833612902553631</v>
      </c>
      <c r="I32" s="23">
        <v>557.51</v>
      </c>
      <c r="J32" s="34">
        <f t="shared" si="1"/>
        <v>78.75769904503588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10325.7</v>
      </c>
      <c r="F33" s="9">
        <f>F34</f>
        <v>5878.3</v>
      </c>
      <c r="G33" s="10">
        <f t="shared" si="2"/>
        <v>56.92882806976767</v>
      </c>
      <c r="H33" s="26">
        <f>E33/E41*100</f>
        <v>14.344088934268242</v>
      </c>
      <c r="I33" s="35">
        <f>I34</f>
        <v>7583.79</v>
      </c>
      <c r="J33" s="34">
        <f t="shared" si="1"/>
        <v>73.44577123100613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10325.7</v>
      </c>
      <c r="F34" s="11">
        <v>5878.3</v>
      </c>
      <c r="G34" s="12">
        <f t="shared" si="2"/>
        <v>56.92882806976767</v>
      </c>
      <c r="H34" s="27">
        <f>E34/E41*100</f>
        <v>14.344088934268242</v>
      </c>
      <c r="I34" s="23">
        <v>7583.79</v>
      </c>
      <c r="J34" s="34">
        <f t="shared" si="1"/>
        <v>73.44577123100613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23"/>
      <c r="J35" s="34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689.7</v>
      </c>
      <c r="F36" s="9">
        <f>F38+F37</f>
        <v>113.6</v>
      </c>
      <c r="G36" s="10">
        <f t="shared" si="2"/>
        <v>16.470929389589674</v>
      </c>
      <c r="H36" s="26">
        <f>E36/E41*100</f>
        <v>0.9581062918702661</v>
      </c>
      <c r="I36" s="35">
        <f>I37+I38</f>
        <v>536.0699999999999</v>
      </c>
      <c r="J36" s="34">
        <f t="shared" si="1"/>
        <v>77.72509786863853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508.7</v>
      </c>
      <c r="F37" s="11">
        <v>0</v>
      </c>
      <c r="G37" s="12"/>
      <c r="H37" s="27">
        <f>E37/E41*100</f>
        <v>0.706667639081346</v>
      </c>
      <c r="I37" s="23">
        <v>381.45</v>
      </c>
      <c r="J37" s="34">
        <f t="shared" si="1"/>
        <v>74.98525653626892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181</v>
      </c>
      <c r="F38" s="11">
        <v>113.6</v>
      </c>
      <c r="G38" s="12">
        <f t="shared" si="2"/>
        <v>62.76243093922652</v>
      </c>
      <c r="H38" s="27">
        <f>E38/E41*100</f>
        <v>0.25143865278892</v>
      </c>
      <c r="I38" s="23">
        <v>154.62</v>
      </c>
      <c r="J38" s="34">
        <f t="shared" si="1"/>
        <v>85.42541436464089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2620</v>
      </c>
      <c r="F39" s="9">
        <f>F40</f>
        <v>119.9</v>
      </c>
      <c r="G39" s="10">
        <f>F39/E39*100</f>
        <v>4.576335877862596</v>
      </c>
      <c r="H39" s="26">
        <f>E39/E41*100</f>
        <v>3.6396092282153063</v>
      </c>
      <c r="I39" s="35">
        <f>I40</f>
        <v>2341.17</v>
      </c>
      <c r="J39" s="34">
        <f t="shared" si="1"/>
        <v>89.35763358778627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2620</v>
      </c>
      <c r="F40" s="11">
        <v>119.9</v>
      </c>
      <c r="G40" s="12">
        <f>F40/E40*100</f>
        <v>4.576335877862596</v>
      </c>
      <c r="H40" s="27">
        <f>E40/E41*100</f>
        <v>3.6396092282153063</v>
      </c>
      <c r="I40" s="23">
        <v>2341.17</v>
      </c>
      <c r="J40" s="34">
        <f t="shared" si="1"/>
        <v>89.35763358778627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71985.75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100</v>
      </c>
      <c r="I41" s="35">
        <f>I11+I16+I18+I22+I26+I31+I33+I36+I39</f>
        <v>45755.69</v>
      </c>
      <c r="J41" s="36">
        <f t="shared" si="1"/>
        <v>63.562149453190386</v>
      </c>
    </row>
  </sheetData>
  <sheetProtection/>
  <mergeCells count="14"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E2:J3"/>
    <mergeCell ref="D8:D10"/>
    <mergeCell ref="A8:A10"/>
    <mergeCell ref="J8:J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2017-10-26T14:47:19Z</cp:lastPrinted>
  <dcterms:created xsi:type="dcterms:W3CDTF">2005-07-27T12:36:10Z</dcterms:created>
  <dcterms:modified xsi:type="dcterms:W3CDTF">2017-10-26T14:47:38Z</dcterms:modified>
  <cp:category/>
  <cp:version/>
  <cp:contentType/>
  <cp:contentStatus/>
</cp:coreProperties>
</file>