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<sst xmlns="http://schemas.openxmlformats.org/spreadsheetml/2006/main" count="100" uniqueCount="57">
  <si>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</si>
  <si>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</si>
  <si>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</si>
  <si>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</si>
  <si>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</si>
  <si>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</si>
  <si>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</si>
  <si>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</si>
  <si>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</si>
  <si>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</si>
  <si>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</si>
  <si>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</si>
  <si>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</si>
  <si>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</si>
  <si>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</si>
  <si>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</si>
  <si>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</si>
  <si>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Обеспечение пожарной безопасности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</si>
  <si>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</si>
  <si>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</si>
  <si>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</si>
  <si>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</si>
  <si>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</si>
  <si>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</si>
  <si>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</si>
  <si>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</si>
  <si>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</si>
  <si>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</si>
  <si>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</si>
  <si>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</si>
  <si>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Сумма</t>
  </si>
  <si>
    <t>(тысяч рублей)</t>
  </si>
  <si>
    <t>2019 год</t>
  </si>
  <si>
    <t>Приложение 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</si>
  <si>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</si>
  <si>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</si>
  <si>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</si>
  <si>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Культура, кинематография</t>
  </si>
  <si>
    <t>Раздел</t>
  </si>
  <si>
    <t>Подраздел</t>
  </si>
  <si>
    <t xml:space="preserve">Распределение бюджетных ассигнований Новосветского сельского поселения                                                  по разделам и подразделам  классификации расходов бюджетов                                                                                  на плановый период 2019 и 2020 годов   </t>
  </si>
  <si>
    <t>01</t>
  </si>
  <si>
    <t>00</t>
  </si>
  <si>
    <t>03</t>
  </si>
  <si>
    <t>04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</si>
  <si>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</si>
  <si>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</si>
  <si>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</si>
  <si>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</si>
  <si>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</si>
  <si>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</si>
  <si>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</si>
  <si>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</si>
  <si>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</si>
  <si>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</si>
  <si>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</si>
  <si>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 решению Совета депутатов                            Новосветского сельского поселения                                    от   20. 05 .2018    №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</si>
</sst>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7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167" fontId="9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7">
      <selection activeCell="G45" sqref="G45"/>
    </sheetView>
  </sheetViews>
  <sheetFormatPr defaultColWidth="9.125" defaultRowHeight="12.75"/>
  <cols>
    <col min="1" max="1" width="45.50390625" style="1" customWidth="1"/>
    <col min="2" max="2" width="7.375" style="1" customWidth="1"/>
    <col min="3" max="3" width="11.50390625" style="1" customWidth="1"/>
    <col min="4" max="4" width="12.50390625" style="1" hidden="1" customWidth="1"/>
    <col min="5" max="5" width="12.875" style="1" hidden="1" customWidth="1"/>
    <col min="6" max="6" width="14.75390625" style="1" customWidth="1"/>
    <col min="7" max="7" width="15.875" style="2" customWidth="1"/>
    <col min="8" max="8" width="12.50390625" style="2" hidden="1" customWidth="1"/>
    <col min="9" max="9" width="12.00390625" style="2" hidden="1" customWidth="1"/>
    <col min="10" max="10" width="10.50390625" style="1" hidden="1" customWidth="1"/>
    <col min="11" max="16384" width="9.125" style="1" customWidth="1"/>
  </cols>
  <sheetData>
    <row r="1" spans="7:9" ht="15.75" customHeight="1">
      <c r="G1" s="26" t="s">
        <v>33</v>
      </c>
      <c r="H1" s="1"/>
      <c r="I1" s="1"/>
    </row>
    <row r="2" spans="3:9" ht="18.75" customHeight="1">
      <c r="C2" s="53" t="s">
        <v>56</v>
      </c>
      <c r="D2" s="53"/>
      <c r="E2" s="53"/>
      <c r="F2" s="53"/>
      <c r="G2" s="53"/>
      <c r="H2" s="53"/>
      <c r="I2" s="53"/>
    </row>
    <row r="3" spans="1:9" ht="22.5" customHeight="1">
      <c r="A3" s="3"/>
      <c r="B3" s="3"/>
      <c r="C3" s="53"/>
      <c r="D3" s="53"/>
      <c r="E3" s="53"/>
      <c r="F3" s="53"/>
      <c r="G3" s="53"/>
      <c r="H3" s="53"/>
      <c r="I3" s="53"/>
    </row>
    <row r="4" spans="1:7" ht="12.75" customHeight="1">
      <c r="A4" s="3"/>
      <c r="B4" s="3"/>
      <c r="C4" s="3"/>
      <c r="D4" s="3"/>
      <c r="E4" s="3"/>
      <c r="F4" s="3"/>
      <c r="G4" s="4"/>
    </row>
    <row r="5" spans="1:9" ht="48" customHeight="1">
      <c r="A5" s="54" t="s">
        <v>40</v>
      </c>
      <c r="B5" s="54"/>
      <c r="C5" s="54"/>
      <c r="D5" s="54"/>
      <c r="E5" s="54"/>
      <c r="F5" s="54"/>
      <c r="G5" s="54"/>
      <c r="H5" s="17"/>
      <c r="I5" s="16"/>
    </row>
    <row r="6" spans="1:9" ht="12.75" customHeight="1">
      <c r="A6" s="58"/>
      <c r="B6" s="58"/>
      <c r="C6" s="58"/>
      <c r="D6" s="58"/>
      <c r="E6" s="58"/>
      <c r="F6" s="58"/>
      <c r="G6" s="58"/>
      <c r="H6" s="58"/>
      <c r="I6" s="8"/>
    </row>
    <row r="7" spans="1:6" ht="5.25" customHeight="1" hidden="1">
      <c r="A7" s="5"/>
      <c r="B7" s="5"/>
      <c r="C7" s="5"/>
      <c r="D7" s="5"/>
      <c r="E7" s="5"/>
      <c r="F7" s="5"/>
    </row>
    <row r="8" spans="1:10" ht="21" customHeight="1">
      <c r="A8" s="50" t="s">
        <v>0</v>
      </c>
      <c r="B8" s="50" t="s">
        <v>38</v>
      </c>
      <c r="C8" s="55" t="s">
        <v>39</v>
      </c>
      <c r="D8" s="50" t="s">
        <v>26</v>
      </c>
      <c r="E8" s="50" t="s">
        <v>27</v>
      </c>
      <c r="F8" s="61" t="s">
        <v>30</v>
      </c>
      <c r="G8" s="62"/>
      <c r="H8" s="50" t="s">
        <v>21</v>
      </c>
      <c r="I8" s="60" t="s">
        <v>16</v>
      </c>
      <c r="J8" s="59" t="s">
        <v>23</v>
      </c>
    </row>
    <row r="9" spans="1:10" ht="16.5" customHeight="1">
      <c r="A9" s="51"/>
      <c r="B9" s="51"/>
      <c r="C9" s="56"/>
      <c r="D9" s="51"/>
      <c r="E9" s="51"/>
      <c r="F9" s="63" t="s">
        <v>31</v>
      </c>
      <c r="G9" s="64"/>
      <c r="H9" s="51"/>
      <c r="I9" s="51"/>
      <c r="J9" s="59"/>
    </row>
    <row r="10" spans="1:10" ht="15" customHeight="1">
      <c r="A10" s="52"/>
      <c r="B10" s="52"/>
      <c r="C10" s="57"/>
      <c r="D10" s="52"/>
      <c r="E10" s="52"/>
      <c r="F10" s="32" t="s">
        <v>32</v>
      </c>
      <c r="G10" s="37" t="s">
        <v>32</v>
      </c>
      <c r="H10" s="52"/>
      <c r="I10" s="52"/>
      <c r="J10" s="59"/>
    </row>
    <row r="11" spans="1:10" ht="12" customHeight="1">
      <c r="A11" s="34">
        <v>1</v>
      </c>
      <c r="B11" s="34">
        <v>2</v>
      </c>
      <c r="C11" s="34">
        <v>3</v>
      </c>
      <c r="D11" s="34"/>
      <c r="E11" s="34"/>
      <c r="F11" s="35">
        <v>4</v>
      </c>
      <c r="G11" s="36">
        <v>5</v>
      </c>
      <c r="H11" s="30"/>
      <c r="I11" s="30"/>
      <c r="J11" s="15"/>
    </row>
    <row r="12" spans="1:10" s="6" customFormat="1" ht="15" customHeight="1">
      <c r="A12" s="15" t="s">
        <v>1</v>
      </c>
      <c r="B12" s="44" t="s">
        <v>41</v>
      </c>
      <c r="C12" s="45" t="s">
        <v>42</v>
      </c>
      <c r="D12" s="29">
        <f>SUM(D13:D17)</f>
        <v>10459.9</v>
      </c>
      <c r="E12" s="9">
        <f>SUM(E13:E17)</f>
        <v>0</v>
      </c>
      <c r="F12" s="40">
        <f>F13+F14+F15+F16+F17</f>
        <v>13561</v>
      </c>
      <c r="G12" s="40">
        <f>G13+G14+G15+G16+G17</f>
        <v>13887.699999999999</v>
      </c>
      <c r="H12" s="9">
        <f>H13+H14+H16+H18</f>
        <v>6166.9000000000015</v>
      </c>
      <c r="I12" s="10" t="e">
        <f>H12/#REF!*100</f>
        <v>#REF!</v>
      </c>
      <c r="J12" s="24" t="e">
        <f>#REF!/#REF!*100</f>
        <v>#REF!</v>
      </c>
    </row>
    <row r="13" spans="1:10" s="6" customFormat="1" ht="42" customHeight="1">
      <c r="A13" s="18" t="s">
        <v>24</v>
      </c>
      <c r="B13" s="46" t="s">
        <v>41</v>
      </c>
      <c r="C13" s="47" t="s">
        <v>43</v>
      </c>
      <c r="D13" s="27">
        <v>318.4</v>
      </c>
      <c r="E13" s="27"/>
      <c r="F13" s="39">
        <v>100</v>
      </c>
      <c r="G13" s="42">
        <v>100</v>
      </c>
      <c r="H13" s="11">
        <v>204.6</v>
      </c>
      <c r="I13" s="12" t="e">
        <f>H13/#REF!*100</f>
        <v>#REF!</v>
      </c>
      <c r="J13" s="25" t="e">
        <f>#REF!/#REF!*100</f>
        <v>#REF!</v>
      </c>
    </row>
    <row r="14" spans="1:10" ht="51.75" customHeight="1">
      <c r="A14" s="19" t="s">
        <v>34</v>
      </c>
      <c r="B14" s="46" t="s">
        <v>41</v>
      </c>
      <c r="C14" s="47" t="s">
        <v>44</v>
      </c>
      <c r="D14" s="27">
        <v>9592</v>
      </c>
      <c r="E14" s="27"/>
      <c r="F14" s="39">
        <v>11832.7</v>
      </c>
      <c r="G14" s="42">
        <v>12019</v>
      </c>
      <c r="H14" s="11">
        <v>5840.1</v>
      </c>
      <c r="I14" s="12" t="e">
        <f>H14/#REF!*100</f>
        <v>#REF!</v>
      </c>
      <c r="J14" s="25" t="e">
        <f>#REF!/#REF!*100</f>
        <v>#REF!</v>
      </c>
    </row>
    <row r="15" spans="1:10" ht="41.25" customHeight="1">
      <c r="A15" s="20" t="s">
        <v>54</v>
      </c>
      <c r="B15" s="48" t="s">
        <v>41</v>
      </c>
      <c r="C15" s="49" t="s">
        <v>55</v>
      </c>
      <c r="D15" s="28"/>
      <c r="E15" s="28"/>
      <c r="F15" s="39">
        <v>211.4</v>
      </c>
      <c r="G15" s="42">
        <v>211.4</v>
      </c>
      <c r="H15" s="11"/>
      <c r="I15" s="12"/>
      <c r="J15" s="25"/>
    </row>
    <row r="16" spans="1:10" ht="15" customHeight="1">
      <c r="A16" s="20" t="s">
        <v>2</v>
      </c>
      <c r="B16" s="48" t="s">
        <v>41</v>
      </c>
      <c r="C16" s="49" t="s">
        <v>45</v>
      </c>
      <c r="D16" s="28">
        <v>200</v>
      </c>
      <c r="E16" s="28"/>
      <c r="F16" s="38">
        <v>100</v>
      </c>
      <c r="G16" s="43">
        <v>100</v>
      </c>
      <c r="H16" s="11">
        <v>30.6</v>
      </c>
      <c r="I16" s="12" t="e">
        <f>H16/#REF!*100</f>
        <v>#REF!</v>
      </c>
      <c r="J16" s="25" t="e">
        <f>#REF!/#REF!*100</f>
        <v>#REF!</v>
      </c>
    </row>
    <row r="17" spans="1:10" ht="15" customHeight="1">
      <c r="A17" s="19" t="s">
        <v>3</v>
      </c>
      <c r="B17" s="46" t="s">
        <v>41</v>
      </c>
      <c r="C17" s="47" t="s">
        <v>46</v>
      </c>
      <c r="D17" s="27">
        <v>349.5</v>
      </c>
      <c r="E17" s="27"/>
      <c r="F17" s="39">
        <v>1316.9</v>
      </c>
      <c r="G17" s="43">
        <v>1457.3</v>
      </c>
      <c r="H17" s="11"/>
      <c r="I17" s="12"/>
      <c r="J17" s="25"/>
    </row>
    <row r="18" spans="1:10" ht="15" customHeight="1">
      <c r="A18" s="21" t="s">
        <v>11</v>
      </c>
      <c r="B18" s="44" t="s">
        <v>47</v>
      </c>
      <c r="C18" s="45" t="s">
        <v>42</v>
      </c>
      <c r="D18" s="9">
        <v>0</v>
      </c>
      <c r="E18" s="9">
        <v>0</v>
      </c>
      <c r="F18" s="40">
        <f>F19</f>
        <v>233.7</v>
      </c>
      <c r="G18" s="40">
        <f>G19</f>
        <v>0</v>
      </c>
      <c r="H18" s="13">
        <v>91.6</v>
      </c>
      <c r="I18" s="12" t="e">
        <f>H18/#REF!*100</f>
        <v>#REF!</v>
      </c>
      <c r="J18" s="25" t="e">
        <f>#REF!/#REF!*100</f>
        <v>#REF!</v>
      </c>
    </row>
    <row r="19" spans="1:10" ht="15" customHeight="1">
      <c r="A19" s="19" t="s">
        <v>12</v>
      </c>
      <c r="B19" s="46" t="s">
        <v>47</v>
      </c>
      <c r="C19" s="47" t="s">
        <v>43</v>
      </c>
      <c r="D19" s="27"/>
      <c r="E19" s="27"/>
      <c r="F19" s="39">
        <v>233.7</v>
      </c>
      <c r="G19" s="43">
        <v>0</v>
      </c>
      <c r="H19" s="9">
        <f>H20</f>
        <v>112.6</v>
      </c>
      <c r="I19" s="10" t="e">
        <f>H19/#REF!*100</f>
        <v>#REF!</v>
      </c>
      <c r="J19" s="24" t="e">
        <f>#REF!/#REF!*100</f>
        <v>#REF!</v>
      </c>
    </row>
    <row r="20" spans="1:10" ht="26.25" customHeight="1">
      <c r="A20" s="15" t="s">
        <v>4</v>
      </c>
      <c r="B20" s="44" t="s">
        <v>43</v>
      </c>
      <c r="C20" s="45" t="s">
        <v>42</v>
      </c>
      <c r="D20" s="9">
        <f>SUM(D21:D22)</f>
        <v>650</v>
      </c>
      <c r="E20" s="9">
        <f>SUM(E21:E22)</f>
        <v>0</v>
      </c>
      <c r="F20" s="40">
        <f>F21+F22</f>
        <v>1030</v>
      </c>
      <c r="G20" s="40">
        <f>G21+G22</f>
        <v>1030</v>
      </c>
      <c r="H20" s="11">
        <v>112.6</v>
      </c>
      <c r="I20" s="12" t="e">
        <f>H20/#REF!*100</f>
        <v>#REF!</v>
      </c>
      <c r="J20" s="25" t="e">
        <f>#REF!/#REF!*100</f>
        <v>#REF!</v>
      </c>
    </row>
    <row r="21" spans="1:10" s="6" customFormat="1" ht="15" customHeight="1">
      <c r="A21" s="19" t="s">
        <v>28</v>
      </c>
      <c r="B21" s="46" t="s">
        <v>43</v>
      </c>
      <c r="C21" s="47" t="s">
        <v>48</v>
      </c>
      <c r="D21" s="27">
        <v>73</v>
      </c>
      <c r="E21" s="27"/>
      <c r="F21" s="39">
        <v>470</v>
      </c>
      <c r="G21" s="43">
        <v>470</v>
      </c>
      <c r="H21" s="14" t="e">
        <f>H22+#REF!</f>
        <v>#REF!</v>
      </c>
      <c r="I21" s="10" t="e">
        <f>H21/#REF!*100</f>
        <v>#REF!</v>
      </c>
      <c r="J21" s="24" t="e">
        <f>#REF!/#REF!*100</f>
        <v>#REF!</v>
      </c>
    </row>
    <row r="22" spans="1:10" ht="13.5" customHeight="1">
      <c r="A22" s="19" t="s">
        <v>17</v>
      </c>
      <c r="B22" s="46" t="s">
        <v>43</v>
      </c>
      <c r="C22" s="47" t="s">
        <v>49</v>
      </c>
      <c r="D22" s="27">
        <v>577</v>
      </c>
      <c r="E22" s="27"/>
      <c r="F22" s="39">
        <v>560</v>
      </c>
      <c r="G22" s="43">
        <v>560</v>
      </c>
      <c r="H22" s="13">
        <v>38.8</v>
      </c>
      <c r="I22" s="12" t="e">
        <f>H22/#REF!*100</f>
        <v>#REF!</v>
      </c>
      <c r="J22" s="25" t="e">
        <f>#REF!/#REF!*100</f>
        <v>#REF!</v>
      </c>
    </row>
    <row r="23" spans="1:10" ht="15" customHeight="1">
      <c r="A23" s="21" t="s">
        <v>5</v>
      </c>
      <c r="B23" s="44" t="s">
        <v>44</v>
      </c>
      <c r="C23" s="45" t="s">
        <v>42</v>
      </c>
      <c r="D23" s="9">
        <f>SUM(D24:D26)</f>
        <v>1873</v>
      </c>
      <c r="E23" s="9">
        <f>SUM(E24:E26)</f>
        <v>0</v>
      </c>
      <c r="F23" s="40">
        <f>F24+F25+F26</f>
        <v>9024</v>
      </c>
      <c r="G23" s="40">
        <f>G24+G25+G26</f>
        <v>8000</v>
      </c>
      <c r="H23" s="11"/>
      <c r="I23" s="12"/>
      <c r="J23" s="25"/>
    </row>
    <row r="24" spans="1:10" s="6" customFormat="1" ht="15" customHeight="1">
      <c r="A24" s="19" t="s">
        <v>29</v>
      </c>
      <c r="B24" s="46" t="s">
        <v>44</v>
      </c>
      <c r="C24" s="47" t="s">
        <v>48</v>
      </c>
      <c r="D24" s="27"/>
      <c r="E24" s="27"/>
      <c r="F24" s="39">
        <v>8000</v>
      </c>
      <c r="G24" s="43">
        <v>6950</v>
      </c>
      <c r="H24" s="13">
        <v>207.9</v>
      </c>
      <c r="I24" s="12" t="e">
        <f>H24/#REF!*100</f>
        <v>#REF!</v>
      </c>
      <c r="J24" s="25" t="e">
        <f>#REF!/#REF!*100</f>
        <v>#REF!</v>
      </c>
    </row>
    <row r="25" spans="1:10" s="6" customFormat="1" ht="15" customHeight="1">
      <c r="A25" s="19" t="s">
        <v>22</v>
      </c>
      <c r="B25" s="46" t="s">
        <v>44</v>
      </c>
      <c r="C25" s="47" t="s">
        <v>49</v>
      </c>
      <c r="D25" s="27">
        <v>433</v>
      </c>
      <c r="E25" s="27"/>
      <c r="F25" s="39">
        <v>524</v>
      </c>
      <c r="G25" s="43">
        <v>550</v>
      </c>
      <c r="H25" s="13"/>
      <c r="I25" s="12"/>
      <c r="J25" s="25"/>
    </row>
    <row r="26" spans="1:10" ht="15" customHeight="1">
      <c r="A26" s="19" t="s">
        <v>14</v>
      </c>
      <c r="B26" s="46" t="s">
        <v>44</v>
      </c>
      <c r="C26" s="47" t="s">
        <v>50</v>
      </c>
      <c r="D26" s="27">
        <v>1440</v>
      </c>
      <c r="E26" s="27"/>
      <c r="F26" s="39">
        <v>500</v>
      </c>
      <c r="G26" s="43">
        <v>500</v>
      </c>
      <c r="H26" s="13">
        <v>0</v>
      </c>
      <c r="I26" s="12" t="e">
        <f>H26/#REF!*100</f>
        <v>#REF!</v>
      </c>
      <c r="J26" s="25" t="e">
        <f>#REF!/#REF!*100</f>
        <v>#REF!</v>
      </c>
    </row>
    <row r="27" spans="1:10" ht="15" customHeight="1">
      <c r="A27" s="21" t="s">
        <v>18</v>
      </c>
      <c r="B27" s="44" t="s">
        <v>51</v>
      </c>
      <c r="C27" s="45" t="s">
        <v>42</v>
      </c>
      <c r="D27" s="9">
        <f>SUM(D28:D30)</f>
        <v>10059.7</v>
      </c>
      <c r="E27" s="9">
        <f>SUM(E28:E30)</f>
        <v>140</v>
      </c>
      <c r="F27" s="40">
        <f>F28+F29+F30+F31</f>
        <v>17429.2</v>
      </c>
      <c r="G27" s="40">
        <f>G28+G29+G30+G31</f>
        <v>16785.4</v>
      </c>
      <c r="H27" s="13">
        <v>83.2</v>
      </c>
      <c r="I27" s="12" t="e">
        <f>H27/#REF!*100</f>
        <v>#REF!</v>
      </c>
      <c r="J27" s="25" t="e">
        <f>#REF!/#REF!*100</f>
        <v>#REF!</v>
      </c>
    </row>
    <row r="28" spans="1:10" s="6" customFormat="1" ht="15" customHeight="1">
      <c r="A28" s="19" t="s">
        <v>9</v>
      </c>
      <c r="B28" s="46" t="s">
        <v>51</v>
      </c>
      <c r="C28" s="47" t="s">
        <v>41</v>
      </c>
      <c r="D28" s="27">
        <v>2465.5</v>
      </c>
      <c r="E28" s="27"/>
      <c r="F28" s="39">
        <v>2088.8</v>
      </c>
      <c r="G28" s="43">
        <v>2094.8</v>
      </c>
      <c r="H28" s="9">
        <f>H30+H31+H29</f>
        <v>5422.3</v>
      </c>
      <c r="I28" s="10" t="e">
        <f>H28/#REF!*100</f>
        <v>#REF!</v>
      </c>
      <c r="J28" s="24" t="e">
        <f>#REF!/#REF!*100</f>
        <v>#REF!</v>
      </c>
    </row>
    <row r="29" spans="1:10" s="7" customFormat="1" ht="15" customHeight="1">
      <c r="A29" s="19" t="s">
        <v>6</v>
      </c>
      <c r="B29" s="46" t="s">
        <v>51</v>
      </c>
      <c r="C29" s="47" t="s">
        <v>47</v>
      </c>
      <c r="D29" s="27">
        <v>980.9</v>
      </c>
      <c r="E29" s="27"/>
      <c r="F29" s="39">
        <v>1317.2</v>
      </c>
      <c r="G29" s="43">
        <v>1320.2</v>
      </c>
      <c r="H29" s="11">
        <v>659.6</v>
      </c>
      <c r="I29" s="12" t="e">
        <f>H29/#REF!*100</f>
        <v>#REF!</v>
      </c>
      <c r="J29" s="25" t="e">
        <f>#REF!/#REF!*100</f>
        <v>#REF!</v>
      </c>
    </row>
    <row r="30" spans="1:10" ht="15" customHeight="1">
      <c r="A30" s="19" t="s">
        <v>15</v>
      </c>
      <c r="B30" s="46" t="s">
        <v>51</v>
      </c>
      <c r="C30" s="47" t="s">
        <v>43</v>
      </c>
      <c r="D30" s="27">
        <v>6613.3</v>
      </c>
      <c r="E30" s="27">
        <v>140</v>
      </c>
      <c r="F30" s="39">
        <v>5455.7</v>
      </c>
      <c r="G30" s="43">
        <v>4460.2</v>
      </c>
      <c r="H30" s="11">
        <v>675.5</v>
      </c>
      <c r="I30" s="12" t="e">
        <f>H30/#REF!*100</f>
        <v>#REF!</v>
      </c>
      <c r="J30" s="25" t="e">
        <f>#REF!/#REF!*100</f>
        <v>#REF!</v>
      </c>
    </row>
    <row r="31" spans="1:10" ht="15" customHeight="1">
      <c r="A31" s="19" t="s">
        <v>35</v>
      </c>
      <c r="B31" s="46" t="s">
        <v>51</v>
      </c>
      <c r="C31" s="47" t="s">
        <v>51</v>
      </c>
      <c r="D31" s="27"/>
      <c r="E31" s="27"/>
      <c r="F31" s="39">
        <v>8567.5</v>
      </c>
      <c r="G31" s="43">
        <v>8910.2</v>
      </c>
      <c r="H31" s="11">
        <v>4087.2</v>
      </c>
      <c r="I31" s="12" t="e">
        <f>H31/#REF!*100</f>
        <v>#REF!</v>
      </c>
      <c r="J31" s="25" t="e">
        <f>#REF!/#REF!*100</f>
        <v>#REF!</v>
      </c>
    </row>
    <row r="32" spans="1:10" ht="15" customHeight="1">
      <c r="A32" s="15" t="s">
        <v>7</v>
      </c>
      <c r="B32" s="44" t="s">
        <v>52</v>
      </c>
      <c r="C32" s="45" t="s">
        <v>42</v>
      </c>
      <c r="D32" s="9">
        <f>D33</f>
        <v>155</v>
      </c>
      <c r="E32" s="9">
        <f>E33</f>
        <v>170</v>
      </c>
      <c r="F32" s="40">
        <f>F33</f>
        <v>729</v>
      </c>
      <c r="G32" s="40">
        <f>G33</f>
        <v>759</v>
      </c>
      <c r="H32" s="11"/>
      <c r="I32" s="12"/>
      <c r="J32" s="25"/>
    </row>
    <row r="33" spans="1:10" s="6" customFormat="1" ht="15" customHeight="1">
      <c r="A33" s="19" t="s">
        <v>36</v>
      </c>
      <c r="B33" s="46" t="s">
        <v>52</v>
      </c>
      <c r="C33" s="47" t="s">
        <v>52</v>
      </c>
      <c r="D33" s="27">
        <v>155</v>
      </c>
      <c r="E33" s="27">
        <v>170</v>
      </c>
      <c r="F33" s="39">
        <v>729</v>
      </c>
      <c r="G33" s="43">
        <v>759</v>
      </c>
      <c r="H33" s="9">
        <f>SUM(H34)</f>
        <v>126.2</v>
      </c>
      <c r="I33" s="10" t="e">
        <f>H33/#REF!*100</f>
        <v>#REF!</v>
      </c>
      <c r="J33" s="24" t="e">
        <f>#REF!/#REF!*100</f>
        <v>#REF!</v>
      </c>
    </row>
    <row r="34" spans="1:10" ht="22.5" customHeight="1">
      <c r="A34" s="15" t="s">
        <v>37</v>
      </c>
      <c r="B34" s="44" t="s">
        <v>53</v>
      </c>
      <c r="C34" s="45" t="s">
        <v>42</v>
      </c>
      <c r="D34" s="9" t="e">
        <f>D35+#REF!</f>
        <v>#REF!</v>
      </c>
      <c r="E34" s="9" t="e">
        <f>E35+#REF!</f>
        <v>#REF!</v>
      </c>
      <c r="F34" s="40">
        <f>F35</f>
        <v>10730.8</v>
      </c>
      <c r="G34" s="40">
        <f>G35</f>
        <v>11164.5</v>
      </c>
      <c r="H34" s="11">
        <v>126.2</v>
      </c>
      <c r="I34" s="12" t="e">
        <f>H34/#REF!*100</f>
        <v>#REF!</v>
      </c>
      <c r="J34" s="25" t="e">
        <f>#REF!/#REF!*100</f>
        <v>#REF!</v>
      </c>
    </row>
    <row r="35" spans="1:10" s="6" customFormat="1" ht="16.5" customHeight="1">
      <c r="A35" s="19" t="s">
        <v>10</v>
      </c>
      <c r="B35" s="46" t="s">
        <v>53</v>
      </c>
      <c r="C35" s="47" t="s">
        <v>41</v>
      </c>
      <c r="D35" s="27">
        <v>6646.4</v>
      </c>
      <c r="E35" s="27">
        <v>300</v>
      </c>
      <c r="F35" s="39">
        <v>10730.8</v>
      </c>
      <c r="G35" s="43">
        <v>11164.5</v>
      </c>
      <c r="H35" s="9" t="e">
        <f>#REF!</f>
        <v>#REF!</v>
      </c>
      <c r="I35" s="10" t="e">
        <f>H35/#REF!*100</f>
        <v>#REF!</v>
      </c>
      <c r="J35" s="24" t="e">
        <f>#REF!/#REF!*100</f>
        <v>#REF!</v>
      </c>
    </row>
    <row r="36" spans="1:10" ht="15.75" customHeight="1">
      <c r="A36" s="15" t="s">
        <v>8</v>
      </c>
      <c r="B36" s="44" t="s">
        <v>49</v>
      </c>
      <c r="C36" s="45" t="s">
        <v>42</v>
      </c>
      <c r="D36" s="9" t="e">
        <f>#REF!+D37</f>
        <v>#REF!</v>
      </c>
      <c r="E36" s="9" t="e">
        <f>#REF!+E37</f>
        <v>#REF!</v>
      </c>
      <c r="F36" s="40">
        <f>F37</f>
        <v>529</v>
      </c>
      <c r="G36" s="40">
        <f>G37</f>
        <v>529</v>
      </c>
      <c r="H36" s="11"/>
      <c r="I36" s="12"/>
      <c r="J36" s="25"/>
    </row>
    <row r="37" spans="1:10" s="6" customFormat="1" ht="15" customHeight="1">
      <c r="A37" s="18" t="s">
        <v>20</v>
      </c>
      <c r="B37" s="46" t="s">
        <v>49</v>
      </c>
      <c r="C37" s="47" t="s">
        <v>41</v>
      </c>
      <c r="D37" s="27">
        <v>113.5</v>
      </c>
      <c r="E37" s="27"/>
      <c r="F37" s="39">
        <v>529</v>
      </c>
      <c r="G37" s="43">
        <v>529</v>
      </c>
      <c r="H37" s="9" t="e">
        <f>H38+#REF!</f>
        <v>#REF!</v>
      </c>
      <c r="I37" s="10" t="e">
        <f>H37/#REF!*100</f>
        <v>#REF!</v>
      </c>
      <c r="J37" s="24" t="e">
        <f>#REF!/#REF!*100</f>
        <v>#REF!</v>
      </c>
    </row>
    <row r="38" spans="1:10" ht="16.5" customHeight="1">
      <c r="A38" s="15" t="s">
        <v>19</v>
      </c>
      <c r="B38" s="44" t="s">
        <v>45</v>
      </c>
      <c r="C38" s="45" t="s">
        <v>42</v>
      </c>
      <c r="D38" s="9">
        <f>D39</f>
        <v>500</v>
      </c>
      <c r="E38" s="9">
        <f>E39</f>
        <v>0</v>
      </c>
      <c r="F38" s="40">
        <f>F39</f>
        <v>597</v>
      </c>
      <c r="G38" s="40">
        <f>G39</f>
        <v>637</v>
      </c>
      <c r="H38" s="11">
        <v>113.6</v>
      </c>
      <c r="I38" s="12" t="e">
        <f>H38/#REF!*100</f>
        <v>#REF!</v>
      </c>
      <c r="J38" s="25" t="e">
        <f>#REF!/#REF!*100</f>
        <v>#REF!</v>
      </c>
    </row>
    <row r="39" spans="1:10" s="6" customFormat="1" ht="15" customHeight="1">
      <c r="A39" s="19" t="s">
        <v>25</v>
      </c>
      <c r="B39" s="46" t="s">
        <v>45</v>
      </c>
      <c r="C39" s="47" t="s">
        <v>47</v>
      </c>
      <c r="D39" s="27">
        <v>500</v>
      </c>
      <c r="E39" s="27"/>
      <c r="F39" s="39">
        <v>597</v>
      </c>
      <c r="G39" s="43">
        <v>637</v>
      </c>
      <c r="H39" s="9">
        <f>H40</f>
        <v>119.9</v>
      </c>
      <c r="I39" s="10" t="e">
        <f>H39/#REF!*100</f>
        <v>#REF!</v>
      </c>
      <c r="J39" s="24" t="e">
        <f>#REF!/#REF!*100</f>
        <v>#REF!</v>
      </c>
    </row>
    <row r="40" spans="1:10" ht="15" customHeight="1">
      <c r="A40" s="22" t="s">
        <v>13</v>
      </c>
      <c r="B40" s="22"/>
      <c r="C40" s="23"/>
      <c r="D40" s="9" t="e">
        <f>SUM(D12+D18+D20+D23+D27+D32+D34+D38+D36)</f>
        <v>#REF!</v>
      </c>
      <c r="E40" s="9" t="e">
        <f>SUM(E12+E18+E20+E23+E27+E32+E34+E38+E36)</f>
        <v>#REF!</v>
      </c>
      <c r="F40" s="41">
        <f>F12+F18+F20+F23+F27+F32+F34+F36+F38</f>
        <v>53863.7</v>
      </c>
      <c r="G40" s="41">
        <f>G12+G18+G20+G23+G27+G32+G34+G36+G38</f>
        <v>52792.6</v>
      </c>
      <c r="H40" s="11">
        <v>119.9</v>
      </c>
      <c r="I40" s="12" t="e">
        <f>H40/#REF!*100</f>
        <v>#REF!</v>
      </c>
      <c r="J40" s="25" t="e">
        <f>#REF!/#REF!*100</f>
        <v>#REF!</v>
      </c>
    </row>
    <row r="41" spans="6:7" ht="0.75" customHeight="1" hidden="1">
      <c r="F41" s="31"/>
      <c r="G41" s="33"/>
    </row>
  </sheetData>
  <sheetProtection/>
  <mergeCells count="13">
    <mergeCell ref="J8:J10"/>
    <mergeCell ref="H8:H10"/>
    <mergeCell ref="I8:I10"/>
    <mergeCell ref="D8:D10"/>
    <mergeCell ref="E8:E10"/>
    <mergeCell ref="F8:G8"/>
    <mergeCell ref="F9:G9"/>
    <mergeCell ref="B8:B10"/>
    <mergeCell ref="A8:A10"/>
    <mergeCell ref="C2:I3"/>
    <mergeCell ref="A5:G5"/>
    <mergeCell ref="C8:C10"/>
    <mergeCell ref="A6:H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2018-07-20T09:26:16Z</cp:lastPrinted>
  <dcterms:created xsi:type="dcterms:W3CDTF">2005-07-27T12:36:10Z</dcterms:created>
  <dcterms:modified xsi:type="dcterms:W3CDTF">2018-07-20T09:27:44Z</dcterms:modified>
  <cp:category/>
  <cp:version/>
  <cp:contentType/>
  <cp:contentStatus/>
</cp:coreProperties>
</file>