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'2014'!$A$9:$H$9</definedName>
    <definedName name="_xlnm.Print_Titles" localSheetId="0">'2014'!$9:$9</definedName>
  </definedNames>
  <calcPr fullCalcOnLoad="1"/>
</workbook>
</file>

<file path=xl/sharedStrings.xml><?xml version="1.0" encoding="utf-8"?>
<sst xmlns="http://schemas.openxmlformats.org/spreadsheetml/2006/main" count="581" uniqueCount="232">
  <si>
    <t/>
  </si>
  <si>
    <t>Прочая закупка товаров, работ и услуг для обеспечения государственных (муниципальных) нужд</t>
  </si>
  <si>
    <t>244</t>
  </si>
  <si>
    <t>Культура</t>
  </si>
  <si>
    <t>Наименование</t>
  </si>
  <si>
    <t>1</t>
  </si>
  <si>
    <t>2</t>
  </si>
  <si>
    <t>3</t>
  </si>
  <si>
    <t>4</t>
  </si>
  <si>
    <t>5</t>
  </si>
  <si>
    <t>Коммунальное хозяйство</t>
  </si>
  <si>
    <t>Благоустройство</t>
  </si>
  <si>
    <t>Другие вопросы в области национальной  экономики</t>
  </si>
  <si>
    <t>Дорожное хозяйство (дорожные фонды)</t>
  </si>
  <si>
    <t>611</t>
  </si>
  <si>
    <t xml:space="preserve">                                                             </t>
  </si>
  <si>
    <t>111</t>
  </si>
  <si>
    <t>Субсидии бюджетным учреждениям на иные цели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</si>
  <si>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</si>
  <si>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</si>
  <si>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</si>
  <si>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Резервные средства</t>
  </si>
  <si>
    <t>Мобилизационная и вневойсковая подготовка</t>
  </si>
  <si>
    <t>Пенсионное обеспечение</t>
  </si>
  <si>
    <t>Пособия и компенсации гражданам и иные социальные выплаты, кроме публичных нормативных обязательств</t>
  </si>
  <si>
    <t>Подпрограмма №1: "Стимулирование экономической активности на территории МО Новосветское сельское поселение"</t>
  </si>
  <si>
    <t xml:space="preserve">Подпрограмма №2: "Обеспечение безопасности на территории МО Новосветское сельское поселение" </t>
  </si>
  <si>
    <t xml:space="preserve">Подпрограмма №3: "Жилищно-коммунальное хозяйство, содержание автомобильных дорог и благоустройство территории МО Новосветское сельское поселение" </t>
  </si>
  <si>
    <t>Подпрограмма №4: "Развитие культуры в МО Новосветское сельское поселение"</t>
  </si>
  <si>
    <t>Подпрограмма №5: "Развитие физической культуры, спорта и молодежной политики в МО Новосветское сельское поселение"</t>
  </si>
  <si>
    <t>Связь и информатика</t>
  </si>
  <si>
    <t>Жилищно-коммунальное хозяйство</t>
  </si>
  <si>
    <t>Всего ассигнования:</t>
  </si>
  <si>
    <t>Уплата иных платежей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</si>
  <si>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</si>
  <si>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</si>
  <si>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Жилищное хозяйство</t>
  </si>
  <si>
    <t>Массовый спорт</t>
  </si>
  <si>
    <t>Обеспечениен деятельности органов местного самоуправления, в том числе оплата труда немуниципальных служащих, в рамках непрограмных расходов ОМСУ</t>
  </si>
  <si>
    <t>Расходы на обеспечение деятельности главы местной администрации в рамках непрограмных расходов ОМСУ</t>
  </si>
  <si>
    <t>Иные межбюджетные трансферты</t>
  </si>
  <si>
    <t>Передача полномочий по жилищному контролю в рамках непрограмных расходов ОМСУ</t>
  </si>
  <si>
    <t>Передача полномочий по некоторым жилищным вопросам в рамках непрограмных расходов ОМСУ</t>
  </si>
  <si>
    <t>Передача полномочий по регулированию тарифов на товары и услуги  организаций коммунального комплекса в рамках непрограмных расходов ОМСУ</t>
  </si>
  <si>
    <t>Передача полномочий по организации централизованных коммунальных услуг в рамках непрограмных расходов ОМСУ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</si>
  <si>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</si>
  <si>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Социальная политика</t>
  </si>
  <si>
    <t>71 0 10 0000</t>
  </si>
  <si>
    <t>71 1 10 0000</t>
  </si>
  <si>
    <t>71 1 10 15160</t>
  </si>
  <si>
    <t>Закупка товаров,работ,услуг в сфере информационно-коммуникационных технологий</t>
  </si>
  <si>
    <t>71 1 10 15510</t>
  </si>
  <si>
    <t>71 1 10 15520</t>
  </si>
  <si>
    <t>71 2 10 15090</t>
  </si>
  <si>
    <t>71 2 10 15120</t>
  </si>
  <si>
    <t>71 2 10  00000</t>
  </si>
  <si>
    <t>71 3 10  00000</t>
  </si>
  <si>
    <t>71 3 10 15390</t>
  </si>
  <si>
    <t>71 3 10 15210</t>
  </si>
  <si>
    <t>71 3 10 16400</t>
  </si>
  <si>
    <t>71 3 10 15190</t>
  </si>
  <si>
    <t>71 3 10 15220</t>
  </si>
  <si>
    <t>71 3 10 15380</t>
  </si>
  <si>
    <t>71 3 10 15420</t>
  </si>
  <si>
    <t>71 3 10 15530</t>
  </si>
  <si>
    <t>71 3 10 15540</t>
  </si>
  <si>
    <t>НМКУ "Служба по благоустройству и бытовому обслуживанию"                                                         Другие вопросы в области жилищно-коммунального хозяйства</t>
  </si>
  <si>
    <t>71 3 10 12900</t>
  </si>
  <si>
    <t>119</t>
  </si>
  <si>
    <t>71 4 10 15630</t>
  </si>
  <si>
    <t>71 4 10 12500</t>
  </si>
  <si>
    <t>71 4 10 12600</t>
  </si>
  <si>
    <t>71 4 10  00000</t>
  </si>
  <si>
    <t>71 5 10  00000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</si>
  <si>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</si>
  <si>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71 5 10 15230</t>
  </si>
  <si>
    <t>71 5 10 15340</t>
  </si>
  <si>
    <t>61 8 00 11050</t>
  </si>
  <si>
    <t>60 0 00 00000</t>
  </si>
  <si>
    <t>61 7 00 11020</t>
  </si>
  <si>
    <t>61 8 00 11030</t>
  </si>
  <si>
    <t>61 7 00 11040</t>
  </si>
  <si>
    <t>62 9 00 15020</t>
  </si>
  <si>
    <t>62 9 00 13010</t>
  </si>
  <si>
    <t>62 9 00 13020</t>
  </si>
  <si>
    <t>62 9 00 13030</t>
  </si>
  <si>
    <t>62 9 00 13040</t>
  </si>
  <si>
    <t>62 9 00 13060</t>
  </si>
  <si>
    <t>62 9 00 13070</t>
  </si>
  <si>
    <t>61 8 00 71340</t>
  </si>
  <si>
    <t>62 9 00 15030</t>
  </si>
  <si>
    <t>62 9 00 15050</t>
  </si>
  <si>
    <t>62 9 00 15060</t>
  </si>
  <si>
    <t>62 9 00 15070</t>
  </si>
  <si>
    <t>62 9 00 15500</t>
  </si>
  <si>
    <t>62 9 00 51180</t>
  </si>
  <si>
    <t>62 9 00 15280</t>
  </si>
  <si>
    <t>62 9 00 17000</t>
  </si>
  <si>
    <t>71 3 10 70140</t>
  </si>
  <si>
    <t>71 3 10 15200</t>
  </si>
  <si>
    <t>61 7 00 71340</t>
  </si>
  <si>
    <t>Осуществление мер по противодействию коррупции в границах МО, в рамках непрограмных расходов ОМСУ</t>
  </si>
  <si>
    <t>62 9 00 17004</t>
  </si>
  <si>
    <t>62 9 00 13150</t>
  </si>
  <si>
    <t>РАСПРЕДЕЛЕНИЕ
бюджетных ассигнований по целевым статьям (муниципальным программам Новосветского сельского поселения и непрограммным направлениям деятельности), группам видов расходов, разделам и подразделам классификации расходов бюджетов</t>
  </si>
  <si>
    <t>на 2018 год.</t>
  </si>
  <si>
    <t>Оценка недвижимости, признание прав и регулирование отношений по государственной и муниципальной собственности в рамках подпрограммы "Стимулирование экономической активности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</si>
  <si>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Новосветского сельского поселения"муниципальной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</si>
  <si>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71 1 10 15030</t>
  </si>
  <si>
    <t>Мероприятия по развитию и поддержке предпринимательства в рамках подпрограммы "Стимулирование экономической активности на территории Новосветского сельского поселения"муниципальной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</si>
  <si>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Содействие созданию условий для развития сельского хозяйства в рамках подпрограммы "Стимулирование экономической активности на территории Новосветского сельского поселения"муниципальной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</si>
  <si>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Проведение мероприятий по гражданской обороне в рамках подпрограммы "Обеспечение безопасности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</si>
  <si>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по обеспечению первичных мер пожарной безопасности в рамках подпрограммы "Обеспечение безопасности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</si>
  <si>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</si>
  <si>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Проведение мероприятий по обеспечению безопасности дорожного движения 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</si>
  <si>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 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</si>
  <si>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Благоустройство и озеленение дворовых территорий в рамках подпрограммы "Формирование комфортной городской среды на территории МО Новосветское сельское поселение" 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</si>
  <si>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71 9 10 18931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</si>
  <si>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</si>
  <si>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</si>
  <si>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</si>
  <si>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</si>
  <si>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</si>
  <si>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 xml:space="preserve">Компенсация выпадающих доходов организациям, предоставляющим населению жилищные услуги по тарифам, необеспечивающим возмещение издержек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 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</si>
  <si>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</si>
  <si>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</si>
  <si>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</si>
  <si>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</si>
  <si>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Благоустройство и озеленение общественных пространств в рамках подпрограммы "Формирование комфортной городской среды на территории МО Новосветское сельское поселение" 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</si>
  <si>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Обеспечение деятельности подведомственных учреждений(прочие)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</si>
  <si>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 xml:space="preserve">Фонд оплаты труда учреждений </t>
  </si>
  <si>
    <t xml:space="preserve">Взносы по обязательному социальному страхованию на выплаты по оплате труда работников и иные выплаты работникам учреждений </t>
  </si>
  <si>
    <t xml:space="preserve">Уплата прочих налогов, сборов </t>
  </si>
  <si>
    <t>Проведение культурно-массовых мероприятий к праздничным и паматным датам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</si>
  <si>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по обеспечению деятельности подведомственных учреждений культуры 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</si>
  <si>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(муниципалььных) услуг (выполнение работ)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</si>
  <si>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</si>
  <si>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71 4 10 70361</t>
  </si>
  <si>
    <t>71 4 10 70362</t>
  </si>
  <si>
    <t>Комплексные меры по профилактике девиантного поведения среди молодежи и трудовой адаптации несовершеннолетних на территории поселения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</si>
  <si>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71 5 10 18310</t>
  </si>
  <si>
    <t xml:space="preserve">Взносы по обязательному социальному страхованию на выплаты по оплате труда работников и иные выплаты работникам  учреждений </t>
  </si>
  <si>
    <t>Проведение мероприятий для детей и молодежи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</si>
  <si>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</si>
  <si>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Обеспечение деятельности Совета депутатов муниципального образования в рамках непрограмных расходов ОМСУ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</si>
  <si>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</si>
  <si>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Общегосударственные вопросы</t>
  </si>
  <si>
    <t>Расходы на обеспечение деятельности муниципальных служащих органов местного самоуправления (ФОТ) в рамках непрограмных расходов ОМСУ</t>
  </si>
  <si>
    <t xml:space="preserve">Фонд оплаты труда государственных (муниципальных) органов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</si>
  <si>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провоотношений в рамках непрограмных расходов ОМСУ</t>
  </si>
  <si>
    <t xml:space="preserve">Иные выплаты персоналу государственных (муниципальных) органов , за исключением фонда оплаты труда </t>
  </si>
  <si>
    <t>Исполнение судебных актов Российской Федерации и мировых соглашений по возмещению причиненного вреда</t>
  </si>
  <si>
    <t xml:space="preserve">Резервные фонды </t>
  </si>
  <si>
    <t>Резервные фонды местных администраций в рамках непрограммных расходов ОМСУ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</si>
  <si>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</si>
  <si>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Проведение мероприятий, осуществляемых органами местного самоуправления в рамках непрограммных расходов ОМСУ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</si>
  <si>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</si>
  <si>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</si>
  <si>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</si>
  <si>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Содействие развитию иных форм МСУ на части территории населенных пунктов, являющихся административными центрами поселений в рамках непрограммных расходов ОМСУ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</si>
  <si>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</si>
  <si>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62 9 00 17110</t>
  </si>
  <si>
    <t>Фонд оплаты труда государственных (муниципальных) органов</t>
  </si>
  <si>
    <t>Доплаты к пенсиям муниципальных служащих в рамках непрограмных расходов ОМСУ</t>
  </si>
  <si>
    <t>Целевая статья расходов</t>
  </si>
  <si>
    <t>Вид расходов</t>
  </si>
  <si>
    <t>Раздел</t>
  </si>
  <si>
    <t>Подраздел</t>
  </si>
  <si>
    <t>Муниципальная программа: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 на 2018 год  и плановый период 2019 и 2020 годов"</t>
  </si>
  <si>
    <t>Непрограммные расходы органов местного самоуправления</t>
  </si>
  <si>
    <t>10</t>
  </si>
  <si>
    <t>04</t>
  </si>
  <si>
    <t>12</t>
  </si>
  <si>
    <t>03</t>
  </si>
  <si>
    <t>09</t>
  </si>
  <si>
    <t>05</t>
  </si>
  <si>
    <t>00</t>
  </si>
  <si>
    <t>01</t>
  </si>
  <si>
    <t>02</t>
  </si>
  <si>
    <t>08</t>
  </si>
  <si>
    <t>07</t>
  </si>
  <si>
    <t>11</t>
  </si>
  <si>
    <t>13</t>
  </si>
  <si>
    <t xml:space="preserve">Подпрограмма № 6 : "Формирование комфортной городской среды на территории МО Новосветское сельское поселение" </t>
  </si>
  <si>
    <t>71 9 10 18000</t>
  </si>
  <si>
    <t>71 9 10 18930</t>
  </si>
  <si>
    <t>Молодежная политика</t>
  </si>
  <si>
    <t>71 3 10 15611</t>
  </si>
  <si>
    <t>Мероприятия по реализации областного закона от 14.12.2012 №95-оз"О содействии развитию на части территории муниципальных образований Ленинградской области иных форм местного самоуправления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</si>
  <si>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3 10 S0880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</si>
  <si>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</si>
  <si>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3 10 L0200</t>
  </si>
  <si>
    <t>Мероприятия по реализации областного закона от 12.05.2015 № 42-оз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</si>
  <si>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3 10 S4390</t>
  </si>
  <si>
    <t>Капитальный ремонт подведомственных учреждений культуры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</si>
  <si>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71 4 10 15641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</si>
  <si>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</si>
  <si>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</si>
  <si>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</si>
  <si>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Передача полномочий по осуществлению финансового контроля бюджетов поселений в  рамках непрограммных расходов ОМСУ</t>
  </si>
  <si>
    <t>Передача полномочий по казначейскому исполнению бюджетов поселений в  рамках непрограммных расходов ОМСУ</t>
  </si>
  <si>
    <t>Передача полномочий по осуществлению внутреннего финансового контроля в сфере закупок и бюджетных правоотношений бюджетов поселений в  рамках непрограммных расходов ОМСУ</t>
  </si>
  <si>
    <t>Предоставление социальных выплат и компенсацсации расходов, связанных с уплатой процентов по ипотечным жилищным кредитам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</si>
  <si>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3 10 S0740</t>
  </si>
  <si>
    <t>Премии и гранты</t>
  </si>
  <si>
    <r>
      <t>Бюджет     на  2018</t>
    </r>
    <r>
      <rPr>
        <b/>
        <sz val="9"/>
        <rFont val="Times New Roman"/>
        <family val="1"/>
      </rPr>
      <t xml:space="preserve"> год</t>
    </r>
    <r>
      <rPr>
        <sz val="9"/>
        <rFont val="Times New Roman"/>
        <family val="1"/>
      </rPr>
      <t xml:space="preserve">  тыс.руб.</t>
    </r>
  </si>
  <si>
    <r>
      <t xml:space="preserve">Исполнение за 1 квартал 2018 года </t>
    </r>
    <r>
      <rPr>
        <sz val="9"/>
        <rFont val="Times New Roman"/>
        <family val="1"/>
      </rPr>
      <t>тыс.руб.</t>
    </r>
  </si>
  <si>
    <t>%  исполнения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</si>
  <si>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</si>
  <si>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71 3 10 70880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</si>
  <si>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</si>
  <si>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3 10 S0140</t>
  </si>
  <si>
    <t>Социальное обеспечение населения</t>
  </si>
  <si>
    <t>Предоставление социальных выплат и компенсацсации расходов, связанных с уплатой процентов по ипотечным жилищным кредитам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</si>
  <si>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71 3 10 70740</t>
  </si>
  <si>
    <t>540</t>
  </si>
  <si>
    <t>Мероприятия по развитию общественной инфраструктуры муниципального значения в сфере благоустройства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</si>
  <si>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71 3 10 72020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</si>
  <si>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</si>
  <si>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71 3 10 74310</t>
  </si>
  <si>
    <t>71 3 10 S4310</t>
  </si>
  <si>
    <t>242</t>
  </si>
  <si>
    <t>853</t>
  </si>
  <si>
    <t>Мероприятия по развитию общественной инфраструктуры муниципального значения в сфере культуры в рамках подпрограммы "Развитие культуры в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</si>
  <si>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71 4 10 72020</t>
  </si>
  <si>
    <t>612</t>
  </si>
  <si>
    <t>Мероприятия по обеспечению деятельности подведомственных учреждений культуры  в рамках подпрограммы "Развитие культуры в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</si>
  <si>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4 10 S0361</t>
  </si>
  <si>
    <t>Мероприятия по обеспечению деятельности муниципальных библиотек в рамках подпрограммы "Развитие культуры в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</si>
  <si>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4 10 S0362</t>
  </si>
  <si>
    <t xml:space="preserve">            Приложение 4</t>
  </si>
  <si>
    <t>к Решению Совета Депутатов                                                               Новосветского   сельского поселения                                от 07. 05. 2018   № 27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</si>
</sst>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52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Arial"/>
      <family val="2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 vertical="top" wrapText="1"/>
    </xf>
    <xf numFmtId="49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4" fontId="5" fillId="0" borderId="10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distributed" wrapText="1"/>
    </xf>
    <xf numFmtId="0" fontId="7" fillId="33" borderId="10" xfId="0" applyNumberFormat="1" applyFont="1" applyFill="1" applyBorder="1" applyAlignment="1">
      <alignment horizontal="left" vertical="distributed" wrapText="1"/>
    </xf>
    <xf numFmtId="0" fontId="7" fillId="0" borderId="10" xfId="0" applyNumberFormat="1" applyFont="1" applyBorder="1" applyAlignment="1">
      <alignment horizontal="left" vertical="distributed" wrapText="1"/>
    </xf>
    <xf numFmtId="0" fontId="7" fillId="34" borderId="10" xfId="0" applyNumberFormat="1" applyFont="1" applyFill="1" applyBorder="1" applyAlignment="1" applyProtection="1">
      <alignment horizontal="left" vertical="distributed" wrapText="1"/>
      <protection/>
    </xf>
    <xf numFmtId="0" fontId="10" fillId="0" borderId="10" xfId="0" applyNumberFormat="1" applyFont="1" applyFill="1" applyBorder="1" applyAlignment="1">
      <alignment horizontal="left" vertical="distributed" wrapText="1"/>
    </xf>
    <xf numFmtId="0" fontId="7" fillId="0" borderId="10" xfId="0" applyNumberFormat="1" applyFont="1" applyFill="1" applyBorder="1" applyAlignment="1">
      <alignment horizontal="left" vertical="distributed" wrapText="1"/>
    </xf>
    <xf numFmtId="0" fontId="7" fillId="34" borderId="12" xfId="0" applyNumberFormat="1" applyFont="1" applyFill="1" applyBorder="1" applyAlignment="1">
      <alignment horizontal="left" vertical="distributed" wrapText="1"/>
    </xf>
    <xf numFmtId="0" fontId="7" fillId="0" borderId="12" xfId="0" applyNumberFormat="1" applyFont="1" applyBorder="1" applyAlignment="1">
      <alignment horizontal="left" vertical="distributed" wrapText="1"/>
    </xf>
    <xf numFmtId="0" fontId="3" fillId="33" borderId="10" xfId="0" applyNumberFormat="1" applyFont="1" applyFill="1" applyBorder="1" applyAlignment="1">
      <alignment horizontal="left" vertical="distributed" wrapText="1"/>
    </xf>
    <xf numFmtId="0" fontId="8" fillId="34" borderId="10" xfId="0" applyNumberFormat="1" applyFont="1" applyFill="1" applyBorder="1" applyAlignment="1">
      <alignment horizontal="left" vertical="distributed" wrapText="1"/>
    </xf>
    <xf numFmtId="0" fontId="8" fillId="0" borderId="10" xfId="0" applyNumberFormat="1" applyFont="1" applyBorder="1" applyAlignment="1">
      <alignment horizontal="left" vertical="distributed" wrapText="1"/>
    </xf>
    <xf numFmtId="0" fontId="8" fillId="0" borderId="12" xfId="0" applyNumberFormat="1" applyFont="1" applyFill="1" applyBorder="1" applyAlignment="1">
      <alignment horizontal="left" vertical="distributed" wrapText="1"/>
    </xf>
    <xf numFmtId="0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justify" vertical="center" wrapText="1"/>
    </xf>
    <xf numFmtId="0" fontId="5" fillId="33" borderId="10" xfId="0" applyNumberFormat="1" applyFont="1" applyFill="1" applyBorder="1" applyAlignment="1">
      <alignment horizontal="left" vertical="distributed" wrapText="1"/>
    </xf>
    <xf numFmtId="0" fontId="5" fillId="33" borderId="12" xfId="0" applyNumberFormat="1" applyFont="1" applyFill="1" applyBorder="1" applyAlignment="1">
      <alignment horizontal="left" vertical="distributed" wrapText="1"/>
    </xf>
    <xf numFmtId="49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 wrapText="1"/>
    </xf>
    <xf numFmtId="49" fontId="7" fillId="34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10" fillId="34" borderId="10" xfId="0" applyNumberFormat="1" applyFont="1" applyFill="1" applyBorder="1" applyAlignment="1">
      <alignment horizontal="center" wrapText="1"/>
    </xf>
    <xf numFmtId="49" fontId="13" fillId="34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7" fillId="34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49" fontId="7" fillId="0" borderId="12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5" fontId="5" fillId="0" borderId="10" xfId="0" applyNumberFormat="1" applyFont="1" applyBorder="1" applyAlignment="1">
      <alignment horizontal="right"/>
    </xf>
    <xf numFmtId="165" fontId="1" fillId="33" borderId="10" xfId="0" applyNumberFormat="1" applyFont="1" applyFill="1" applyBorder="1" applyAlignment="1">
      <alignment horizontal="right"/>
    </xf>
    <xf numFmtId="165" fontId="5" fillId="33" borderId="10" xfId="0" applyNumberFormat="1" applyFont="1" applyFill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5" fontId="7" fillId="33" borderId="10" xfId="0" applyNumberFormat="1" applyFont="1" applyFill="1" applyBorder="1" applyAlignment="1">
      <alignment horizontal="right"/>
    </xf>
    <xf numFmtId="165" fontId="7" fillId="0" borderId="10" xfId="0" applyNumberFormat="1" applyFont="1" applyBorder="1" applyAlignment="1">
      <alignment horizontal="right"/>
    </xf>
    <xf numFmtId="165" fontId="7" fillId="0" borderId="10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49" fontId="7" fillId="33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49" fontId="7" fillId="0" borderId="0" xfId="0" applyNumberFormat="1" applyFont="1" applyFill="1" applyAlignment="1">
      <alignment horizontal="center" vertical="top"/>
    </xf>
    <xf numFmtId="165" fontId="5" fillId="0" borderId="10" xfId="0" applyNumberFormat="1" applyFont="1" applyBorder="1" applyAlignment="1">
      <alignment horizontal="center" vertical="top" wrapText="1"/>
    </xf>
    <xf numFmtId="165" fontId="16" fillId="0" borderId="10" xfId="0" applyNumberFormat="1" applyFont="1" applyBorder="1" applyAlignment="1">
      <alignment horizontal="center" vertical="top" wrapText="1"/>
    </xf>
    <xf numFmtId="171" fontId="5" fillId="0" borderId="10" xfId="0" applyNumberFormat="1" applyFont="1" applyBorder="1" applyAlignment="1">
      <alignment horizontal="right"/>
    </xf>
    <xf numFmtId="171" fontId="1" fillId="33" borderId="10" xfId="0" applyNumberFormat="1" applyFont="1" applyFill="1" applyBorder="1" applyAlignment="1">
      <alignment horizontal="right"/>
    </xf>
    <xf numFmtId="171" fontId="5" fillId="33" borderId="10" xfId="0" applyNumberFormat="1" applyFont="1" applyFill="1" applyBorder="1" applyAlignment="1">
      <alignment horizontal="right"/>
    </xf>
    <xf numFmtId="171" fontId="1" fillId="0" borderId="10" xfId="0" applyNumberFormat="1" applyFont="1" applyBorder="1" applyAlignment="1">
      <alignment horizontal="right"/>
    </xf>
    <xf numFmtId="171" fontId="7" fillId="33" borderId="10" xfId="0" applyNumberFormat="1" applyFont="1" applyFill="1" applyBorder="1" applyAlignment="1">
      <alignment horizontal="right"/>
    </xf>
    <xf numFmtId="171" fontId="7" fillId="0" borderId="10" xfId="0" applyNumberFormat="1" applyFont="1" applyBorder="1" applyAlignment="1">
      <alignment horizontal="right"/>
    </xf>
    <xf numFmtId="171" fontId="7" fillId="0" borderId="10" xfId="0" applyNumberFormat="1" applyFont="1" applyFill="1" applyBorder="1" applyAlignment="1">
      <alignment horizontal="right" wrapText="1"/>
    </xf>
    <xf numFmtId="171" fontId="7" fillId="34" borderId="10" xfId="0" applyNumberFormat="1" applyFont="1" applyFill="1" applyBorder="1" applyAlignment="1">
      <alignment horizontal="right" wrapText="1"/>
    </xf>
    <xf numFmtId="171" fontId="10" fillId="34" borderId="10" xfId="0" applyNumberFormat="1" applyFont="1" applyFill="1" applyBorder="1" applyAlignment="1">
      <alignment horizontal="right" wrapText="1"/>
    </xf>
    <xf numFmtId="171" fontId="7" fillId="0" borderId="10" xfId="0" applyNumberFormat="1" applyFont="1" applyFill="1" applyBorder="1" applyAlignment="1">
      <alignment horizontal="right"/>
    </xf>
    <xf numFmtId="171" fontId="7" fillId="0" borderId="12" xfId="0" applyNumberFormat="1" applyFont="1" applyFill="1" applyBorder="1" applyAlignment="1">
      <alignment horizontal="right" wrapText="1"/>
    </xf>
    <xf numFmtId="171" fontId="7" fillId="34" borderId="12" xfId="0" applyNumberFormat="1" applyFont="1" applyFill="1" applyBorder="1" applyAlignment="1">
      <alignment horizontal="right" wrapText="1"/>
    </xf>
    <xf numFmtId="171" fontId="1" fillId="0" borderId="10" xfId="0" applyNumberFormat="1" applyFont="1" applyFill="1" applyBorder="1" applyAlignment="1">
      <alignment horizontal="right"/>
    </xf>
    <xf numFmtId="171" fontId="7" fillId="0" borderId="10" xfId="0" applyNumberFormat="1" applyFont="1" applyBorder="1" applyAlignment="1">
      <alignment horizontal="right" wrapText="1"/>
    </xf>
    <xf numFmtId="171" fontId="7" fillId="33" borderId="10" xfId="0" applyNumberFormat="1" applyFont="1" applyFill="1" applyBorder="1" applyAlignment="1">
      <alignment horizontal="right" wrapText="1"/>
    </xf>
    <xf numFmtId="49" fontId="1" fillId="34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wrapText="1"/>
    </xf>
    <xf numFmtId="165" fontId="3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49" fontId="8" fillId="0" borderId="0" xfId="0" applyNumberFormat="1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09"/>
  <sheetViews>
    <sheetView showGridLines="0" tabSelected="1" zoomScalePageLayoutView="0" workbookViewId="0" topLeftCell="A1">
      <selection activeCell="H5" sqref="H5"/>
    </sheetView>
  </sheetViews>
  <sheetFormatPr defaultColWidth="9.140625" defaultRowHeight="12.75"/>
  <cols>
    <col min="1" max="1" width="59.28125" style="4" customWidth="1"/>
    <col min="2" max="2" width="13.00390625" style="5" customWidth="1"/>
    <col min="3" max="4" width="7.28125" style="5" customWidth="1"/>
    <col min="5" max="5" width="5.7109375" style="5" customWidth="1"/>
    <col min="6" max="6" width="9.7109375" style="6" customWidth="1"/>
    <col min="7" max="7" width="11.8515625" style="6" customWidth="1"/>
    <col min="8" max="8" width="8.28125" style="0" customWidth="1"/>
  </cols>
  <sheetData>
    <row r="1" spans="1:10" ht="15" customHeight="1">
      <c r="A1" s="1"/>
      <c r="B1" s="2"/>
      <c r="C1" s="13" t="s">
        <v>15</v>
      </c>
      <c r="D1" s="13"/>
      <c r="E1" s="13" t="s">
        <v>230</v>
      </c>
      <c r="F1" s="13"/>
      <c r="G1" s="87"/>
      <c r="H1" s="13"/>
      <c r="I1" s="13"/>
      <c r="J1" s="13"/>
    </row>
    <row r="2" spans="1:10" ht="53.25" customHeight="1">
      <c r="A2" s="14"/>
      <c r="B2" s="14"/>
      <c r="C2" s="111" t="s">
        <v>231</v>
      </c>
      <c r="D2" s="111"/>
      <c r="E2" s="111"/>
      <c r="F2" s="111"/>
      <c r="G2" s="111"/>
      <c r="H2" s="14"/>
      <c r="I2" s="14"/>
      <c r="J2" s="14"/>
    </row>
    <row r="3" spans="1:10" ht="0.75" customHeight="1" hidden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7" ht="0" customHeight="1" hidden="1">
      <c r="A4" s="1"/>
      <c r="B4" s="2"/>
      <c r="C4" s="2"/>
      <c r="D4" s="2"/>
      <c r="E4" s="2"/>
      <c r="F4" s="3"/>
      <c r="G4" s="3"/>
    </row>
    <row r="5" spans="1:7" ht="66" customHeight="1">
      <c r="A5" s="108" t="s">
        <v>104</v>
      </c>
      <c r="B5" s="109"/>
      <c r="C5" s="109"/>
      <c r="D5" s="109"/>
      <c r="E5" s="109"/>
      <c r="F5" s="109"/>
      <c r="G5" s="85"/>
    </row>
    <row r="6" spans="1:7" ht="16.5" customHeight="1">
      <c r="A6" s="110" t="s">
        <v>105</v>
      </c>
      <c r="B6" s="110"/>
      <c r="C6" s="110"/>
      <c r="D6" s="110"/>
      <c r="E6" s="110"/>
      <c r="F6" s="110"/>
      <c r="G6" s="86"/>
    </row>
    <row r="7" ht="3" customHeight="1" hidden="1"/>
    <row r="8" spans="1:8" ht="58.5" customHeight="1">
      <c r="A8" s="32" t="s">
        <v>4</v>
      </c>
      <c r="B8" s="33" t="s">
        <v>164</v>
      </c>
      <c r="C8" s="33" t="s">
        <v>165</v>
      </c>
      <c r="D8" s="33" t="s">
        <v>166</v>
      </c>
      <c r="E8" s="32" t="s">
        <v>167</v>
      </c>
      <c r="F8" s="88" t="s">
        <v>205</v>
      </c>
      <c r="G8" s="32" t="s">
        <v>206</v>
      </c>
      <c r="H8" s="89" t="s">
        <v>207</v>
      </c>
    </row>
    <row r="9" spans="1:8" ht="15">
      <c r="A9" s="7" t="s">
        <v>5</v>
      </c>
      <c r="B9" s="8" t="s">
        <v>6</v>
      </c>
      <c r="C9" s="8" t="s">
        <v>7</v>
      </c>
      <c r="D9" s="8"/>
      <c r="E9" s="8" t="s">
        <v>8</v>
      </c>
      <c r="F9" s="9" t="s">
        <v>9</v>
      </c>
      <c r="G9" s="8"/>
      <c r="H9" s="9" t="s">
        <v>9</v>
      </c>
    </row>
    <row r="10" spans="1:8" ht="15">
      <c r="A10" s="19" t="s">
        <v>32</v>
      </c>
      <c r="B10" s="10"/>
      <c r="C10" s="10"/>
      <c r="D10" s="10"/>
      <c r="E10" s="10"/>
      <c r="F10" s="74">
        <f>F11+F110</f>
        <v>78273.6</v>
      </c>
      <c r="G10" s="90">
        <f>G11+G110</f>
        <v>7945.9</v>
      </c>
      <c r="H10" s="74">
        <f>G10/F10*100</f>
        <v>10.15144314302651</v>
      </c>
    </row>
    <row r="11" spans="1:8" ht="80.25" customHeight="1">
      <c r="A11" s="34" t="s">
        <v>168</v>
      </c>
      <c r="B11" s="63" t="s">
        <v>47</v>
      </c>
      <c r="C11" s="69" t="s">
        <v>0</v>
      </c>
      <c r="D11" s="69"/>
      <c r="E11" s="69" t="s">
        <v>0</v>
      </c>
      <c r="F11" s="75">
        <f>F12+F23+F30+F77+F93+F104+F65</f>
        <v>62270.6</v>
      </c>
      <c r="G11" s="75">
        <f>G12+G23+G30+G77+G93+G104+G65</f>
        <v>5349.8</v>
      </c>
      <c r="H11" s="74">
        <f aca="true" t="shared" si="0" ref="H11:H81">G11/F11*100</f>
        <v>8.591213188888497</v>
      </c>
    </row>
    <row r="12" spans="1:8" ht="45.75" customHeight="1">
      <c r="A12" s="34" t="s">
        <v>25</v>
      </c>
      <c r="B12" s="63" t="s">
        <v>48</v>
      </c>
      <c r="C12" s="70" t="s">
        <v>0</v>
      </c>
      <c r="D12" s="70"/>
      <c r="E12" s="70" t="s">
        <v>0</v>
      </c>
      <c r="F12" s="76">
        <f>F13+F16</f>
        <v>1165</v>
      </c>
      <c r="G12" s="76">
        <f>G13+G16</f>
        <v>126.9</v>
      </c>
      <c r="H12" s="74">
        <f t="shared" si="0"/>
        <v>10.892703862660944</v>
      </c>
    </row>
    <row r="13" spans="1:8" ht="15" customHeight="1">
      <c r="A13" s="20" t="s">
        <v>30</v>
      </c>
      <c r="B13" s="64"/>
      <c r="C13" s="71"/>
      <c r="D13" s="38" t="s">
        <v>171</v>
      </c>
      <c r="E13" s="38" t="s">
        <v>170</v>
      </c>
      <c r="F13" s="77">
        <f>F14</f>
        <v>665</v>
      </c>
      <c r="G13" s="93">
        <f>G14</f>
        <v>126.9</v>
      </c>
      <c r="H13" s="74">
        <f t="shared" si="0"/>
        <v>19.082706766917294</v>
      </c>
    </row>
    <row r="14" spans="1:8" ht="67.5" customHeight="1">
      <c r="A14" s="21" t="s">
        <v>107</v>
      </c>
      <c r="B14" s="65" t="s">
        <v>49</v>
      </c>
      <c r="C14" s="72"/>
      <c r="D14" s="39"/>
      <c r="E14" s="39"/>
      <c r="F14" s="78">
        <f>F15</f>
        <v>665</v>
      </c>
      <c r="G14" s="94">
        <f>G15</f>
        <v>126.9</v>
      </c>
      <c r="H14" s="107">
        <f t="shared" si="0"/>
        <v>19.082706766917294</v>
      </c>
    </row>
    <row r="15" spans="1:9" ht="28.5" customHeight="1">
      <c r="A15" s="22" t="s">
        <v>50</v>
      </c>
      <c r="B15" s="65" t="s">
        <v>49</v>
      </c>
      <c r="C15" s="71">
        <v>242</v>
      </c>
      <c r="D15" s="37" t="s">
        <v>171</v>
      </c>
      <c r="E15" s="37" t="s">
        <v>170</v>
      </c>
      <c r="F15" s="79">
        <v>665</v>
      </c>
      <c r="G15" s="95">
        <v>126.9</v>
      </c>
      <c r="H15" s="107">
        <f t="shared" si="0"/>
        <v>19.082706766917294</v>
      </c>
      <c r="I15" s="16"/>
    </row>
    <row r="16" spans="1:8" ht="24.75" customHeight="1">
      <c r="A16" s="21" t="s">
        <v>12</v>
      </c>
      <c r="B16" s="65"/>
      <c r="C16" s="72"/>
      <c r="D16" s="40" t="s">
        <v>171</v>
      </c>
      <c r="E16" s="40" t="s">
        <v>172</v>
      </c>
      <c r="F16" s="75">
        <f>F18+F20+F22</f>
        <v>500</v>
      </c>
      <c r="G16" s="91">
        <f>G18+G20+G22</f>
        <v>0</v>
      </c>
      <c r="H16" s="74">
        <f t="shared" si="0"/>
        <v>0</v>
      </c>
    </row>
    <row r="17" spans="1:8" ht="58.5" customHeight="1">
      <c r="A17" s="23" t="s">
        <v>106</v>
      </c>
      <c r="B17" s="64" t="s">
        <v>108</v>
      </c>
      <c r="C17" s="71"/>
      <c r="D17" s="37"/>
      <c r="E17" s="37"/>
      <c r="F17" s="79">
        <f>F18</f>
        <v>400</v>
      </c>
      <c r="G17" s="95">
        <f>G18</f>
        <v>0</v>
      </c>
      <c r="H17" s="107">
        <f t="shared" si="0"/>
        <v>0</v>
      </c>
    </row>
    <row r="18" spans="1:8" ht="26.25" customHeight="1">
      <c r="A18" s="22" t="s">
        <v>1</v>
      </c>
      <c r="B18" s="64" t="s">
        <v>108</v>
      </c>
      <c r="C18" s="71">
        <v>244</v>
      </c>
      <c r="D18" s="37" t="s">
        <v>171</v>
      </c>
      <c r="E18" s="37" t="s">
        <v>172</v>
      </c>
      <c r="F18" s="79">
        <v>400</v>
      </c>
      <c r="G18" s="95">
        <v>0</v>
      </c>
      <c r="H18" s="107">
        <f t="shared" si="0"/>
        <v>0</v>
      </c>
    </row>
    <row r="19" spans="1:8" ht="43.5" customHeight="1">
      <c r="A19" s="21" t="s">
        <v>109</v>
      </c>
      <c r="B19" s="64" t="s">
        <v>51</v>
      </c>
      <c r="C19" s="71"/>
      <c r="D19" s="37"/>
      <c r="E19" s="37"/>
      <c r="F19" s="79">
        <f>F20</f>
        <v>50</v>
      </c>
      <c r="G19" s="95">
        <f>G20</f>
        <v>0</v>
      </c>
      <c r="H19" s="107">
        <f t="shared" si="0"/>
        <v>0</v>
      </c>
    </row>
    <row r="20" spans="1:8" s="11" customFormat="1" ht="30.75" customHeight="1">
      <c r="A20" s="22" t="s">
        <v>1</v>
      </c>
      <c r="B20" s="64" t="s">
        <v>51</v>
      </c>
      <c r="C20" s="71">
        <v>244</v>
      </c>
      <c r="D20" s="37" t="s">
        <v>171</v>
      </c>
      <c r="E20" s="37" t="s">
        <v>172</v>
      </c>
      <c r="F20" s="79">
        <v>50</v>
      </c>
      <c r="G20" s="95">
        <v>0</v>
      </c>
      <c r="H20" s="107">
        <f t="shared" si="0"/>
        <v>0</v>
      </c>
    </row>
    <row r="21" spans="1:8" ht="43.5" customHeight="1">
      <c r="A21" s="21" t="s">
        <v>110</v>
      </c>
      <c r="B21" s="64" t="s">
        <v>52</v>
      </c>
      <c r="C21" s="71"/>
      <c r="D21" s="37"/>
      <c r="E21" s="37"/>
      <c r="F21" s="79">
        <f>F22</f>
        <v>50</v>
      </c>
      <c r="G21" s="95">
        <f>G22</f>
        <v>0</v>
      </c>
      <c r="H21" s="107">
        <f t="shared" si="0"/>
        <v>0</v>
      </c>
    </row>
    <row r="22" spans="1:8" ht="30" customHeight="1">
      <c r="A22" s="22" t="s">
        <v>1</v>
      </c>
      <c r="B22" s="64" t="s">
        <v>52</v>
      </c>
      <c r="C22" s="71">
        <v>244</v>
      </c>
      <c r="D22" s="37" t="s">
        <v>171</v>
      </c>
      <c r="E22" s="37" t="s">
        <v>172</v>
      </c>
      <c r="F22" s="79">
        <v>50</v>
      </c>
      <c r="G22" s="95">
        <v>0</v>
      </c>
      <c r="H22" s="107">
        <f t="shared" si="0"/>
        <v>0</v>
      </c>
    </row>
    <row r="23" spans="1:8" ht="33" customHeight="1">
      <c r="A23" s="35" t="s">
        <v>26</v>
      </c>
      <c r="B23" s="63" t="s">
        <v>55</v>
      </c>
      <c r="C23" s="73"/>
      <c r="D23" s="41"/>
      <c r="E23" s="41"/>
      <c r="F23" s="76">
        <f>F24+F27</f>
        <v>1430</v>
      </c>
      <c r="G23" s="92">
        <f>G24+G27</f>
        <v>3.4</v>
      </c>
      <c r="H23" s="74">
        <f t="shared" si="0"/>
        <v>0.23776223776223776</v>
      </c>
    </row>
    <row r="24" spans="1:8" ht="39.75" customHeight="1">
      <c r="A24" s="21" t="s">
        <v>34</v>
      </c>
      <c r="B24" s="64"/>
      <c r="C24" s="72"/>
      <c r="D24" s="40" t="s">
        <v>173</v>
      </c>
      <c r="E24" s="42" t="s">
        <v>174</v>
      </c>
      <c r="F24" s="75">
        <f>F26</f>
        <v>470</v>
      </c>
      <c r="G24" s="91">
        <f>G26</f>
        <v>3.4</v>
      </c>
      <c r="H24" s="74">
        <f t="shared" si="0"/>
        <v>0.723404255319149</v>
      </c>
    </row>
    <row r="25" spans="1:8" ht="45" customHeight="1">
      <c r="A25" s="21" t="s">
        <v>111</v>
      </c>
      <c r="B25" s="64" t="s">
        <v>53</v>
      </c>
      <c r="C25" s="72"/>
      <c r="D25" s="39"/>
      <c r="E25" s="43"/>
      <c r="F25" s="78">
        <f>F26</f>
        <v>470</v>
      </c>
      <c r="G25" s="94">
        <f>G26</f>
        <v>3.4</v>
      </c>
      <c r="H25" s="107">
        <f t="shared" si="0"/>
        <v>0.723404255319149</v>
      </c>
    </row>
    <row r="26" spans="1:8" ht="28.5" customHeight="1">
      <c r="A26" s="22" t="s">
        <v>1</v>
      </c>
      <c r="B26" s="64" t="s">
        <v>53</v>
      </c>
      <c r="C26" s="72">
        <v>244</v>
      </c>
      <c r="D26" s="39" t="s">
        <v>173</v>
      </c>
      <c r="E26" s="44" t="s">
        <v>174</v>
      </c>
      <c r="F26" s="78">
        <v>470</v>
      </c>
      <c r="G26" s="96">
        <v>3.4</v>
      </c>
      <c r="H26" s="107">
        <f t="shared" si="0"/>
        <v>0.723404255319149</v>
      </c>
    </row>
    <row r="27" spans="1:8" ht="21" customHeight="1">
      <c r="A27" s="21" t="s">
        <v>35</v>
      </c>
      <c r="B27" s="65"/>
      <c r="C27" s="72"/>
      <c r="D27" s="40" t="s">
        <v>173</v>
      </c>
      <c r="E27" s="42" t="s">
        <v>170</v>
      </c>
      <c r="F27" s="75">
        <f>F28</f>
        <v>960</v>
      </c>
      <c r="G27" s="91">
        <f>G28</f>
        <v>0</v>
      </c>
      <c r="H27" s="74">
        <f t="shared" si="0"/>
        <v>0</v>
      </c>
    </row>
    <row r="28" spans="1:8" ht="54" customHeight="1">
      <c r="A28" s="21" t="s">
        <v>112</v>
      </c>
      <c r="B28" s="65" t="s">
        <v>54</v>
      </c>
      <c r="C28" s="72"/>
      <c r="D28" s="39"/>
      <c r="E28" s="43"/>
      <c r="F28" s="78">
        <f>F29</f>
        <v>960</v>
      </c>
      <c r="G28" s="94">
        <f>G29</f>
        <v>0</v>
      </c>
      <c r="H28" s="107">
        <f t="shared" si="0"/>
        <v>0</v>
      </c>
    </row>
    <row r="29" spans="1:8" ht="30.75" customHeight="1">
      <c r="A29" s="22" t="s">
        <v>1</v>
      </c>
      <c r="B29" s="65" t="s">
        <v>54</v>
      </c>
      <c r="C29" s="72">
        <v>244</v>
      </c>
      <c r="D29" s="39" t="s">
        <v>173</v>
      </c>
      <c r="E29" s="43" t="s">
        <v>170</v>
      </c>
      <c r="F29" s="78">
        <v>960</v>
      </c>
      <c r="G29" s="97">
        <v>0</v>
      </c>
      <c r="H29" s="107">
        <f t="shared" si="0"/>
        <v>0</v>
      </c>
    </row>
    <row r="30" spans="1:8" s="16" customFormat="1" ht="46.5" customHeight="1">
      <c r="A30" s="35" t="s">
        <v>27</v>
      </c>
      <c r="B30" s="63" t="s">
        <v>56</v>
      </c>
      <c r="C30" s="70"/>
      <c r="D30" s="45"/>
      <c r="E30" s="45"/>
      <c r="F30" s="76">
        <f>F31+F41</f>
        <v>39475.7</v>
      </c>
      <c r="G30" s="92">
        <f>G31+G41</f>
        <v>2034.9</v>
      </c>
      <c r="H30" s="74">
        <f t="shared" si="0"/>
        <v>5.154816760690754</v>
      </c>
    </row>
    <row r="31" spans="1:8" ht="18.75" customHeight="1">
      <c r="A31" s="21" t="s">
        <v>13</v>
      </c>
      <c r="B31" s="65"/>
      <c r="C31" s="72"/>
      <c r="D31" s="40" t="s">
        <v>171</v>
      </c>
      <c r="E31" s="42" t="s">
        <v>174</v>
      </c>
      <c r="F31" s="75">
        <f>F32+F35+F37+F38+F34+F39+F40</f>
        <v>19439.4</v>
      </c>
      <c r="G31" s="91">
        <f>G32+G35+G37+G38+G34+G39+G40</f>
        <v>37</v>
      </c>
      <c r="H31" s="74">
        <f t="shared" si="0"/>
        <v>0.19033509264689238</v>
      </c>
    </row>
    <row r="32" spans="1:8" ht="83.25" customHeight="1">
      <c r="A32" s="21" t="s">
        <v>113</v>
      </c>
      <c r="B32" s="65" t="s">
        <v>57</v>
      </c>
      <c r="C32" s="72"/>
      <c r="D32" s="39"/>
      <c r="E32" s="43"/>
      <c r="F32" s="78">
        <f>F33</f>
        <v>2054.9</v>
      </c>
      <c r="G32" s="94">
        <f>G33</f>
        <v>37</v>
      </c>
      <c r="H32" s="107">
        <f t="shared" si="0"/>
        <v>1.8005742371891575</v>
      </c>
    </row>
    <row r="33" spans="1:9" ht="28.5" customHeight="1">
      <c r="A33" s="21" t="s">
        <v>1</v>
      </c>
      <c r="B33" s="65" t="s">
        <v>57</v>
      </c>
      <c r="C33" s="72">
        <v>244</v>
      </c>
      <c r="D33" s="39" t="s">
        <v>171</v>
      </c>
      <c r="E33" s="43" t="s">
        <v>174</v>
      </c>
      <c r="F33" s="78">
        <v>2054.9</v>
      </c>
      <c r="G33" s="97">
        <v>37</v>
      </c>
      <c r="H33" s="107">
        <f t="shared" si="0"/>
        <v>1.8005742371891575</v>
      </c>
      <c r="I33" s="18"/>
    </row>
    <row r="34" spans="1:9" ht="57" customHeight="1">
      <c r="A34" s="21" t="s">
        <v>114</v>
      </c>
      <c r="B34" s="65" t="s">
        <v>65</v>
      </c>
      <c r="C34" s="72">
        <v>244</v>
      </c>
      <c r="D34" s="39" t="s">
        <v>171</v>
      </c>
      <c r="E34" s="43" t="s">
        <v>174</v>
      </c>
      <c r="F34" s="78">
        <v>300</v>
      </c>
      <c r="G34" s="97">
        <v>0</v>
      </c>
      <c r="H34" s="107">
        <f t="shared" si="0"/>
        <v>0</v>
      </c>
      <c r="I34" s="18"/>
    </row>
    <row r="35" spans="1:9" ht="68.25" customHeight="1">
      <c r="A35" s="21" t="s">
        <v>115</v>
      </c>
      <c r="B35" s="65" t="s">
        <v>187</v>
      </c>
      <c r="C35" s="72"/>
      <c r="D35" s="39"/>
      <c r="E35" s="43"/>
      <c r="F35" s="78">
        <f>F36</f>
        <v>15013.7</v>
      </c>
      <c r="G35" s="94">
        <f>G36</f>
        <v>0</v>
      </c>
      <c r="H35" s="107">
        <f t="shared" si="0"/>
        <v>0</v>
      </c>
      <c r="I35" s="18"/>
    </row>
    <row r="36" spans="1:9" ht="29.25" customHeight="1">
      <c r="A36" s="21" t="s">
        <v>1</v>
      </c>
      <c r="B36" s="65" t="s">
        <v>187</v>
      </c>
      <c r="C36" s="72">
        <v>244</v>
      </c>
      <c r="D36" s="39" t="s">
        <v>171</v>
      </c>
      <c r="E36" s="43" t="s">
        <v>174</v>
      </c>
      <c r="F36" s="78">
        <v>15013.7</v>
      </c>
      <c r="G36" s="97">
        <v>0</v>
      </c>
      <c r="H36" s="107">
        <f t="shared" si="0"/>
        <v>0</v>
      </c>
      <c r="I36" s="18"/>
    </row>
    <row r="37" spans="1:9" ht="68.25" customHeight="1">
      <c r="A37" s="21" t="s">
        <v>188</v>
      </c>
      <c r="B37" s="65" t="s">
        <v>189</v>
      </c>
      <c r="C37" s="72">
        <v>244</v>
      </c>
      <c r="D37" s="39" t="s">
        <v>171</v>
      </c>
      <c r="E37" s="43" t="s">
        <v>174</v>
      </c>
      <c r="F37" s="78">
        <v>48</v>
      </c>
      <c r="G37" s="97">
        <v>0</v>
      </c>
      <c r="H37" s="107">
        <f t="shared" si="0"/>
        <v>0</v>
      </c>
      <c r="I37" s="18"/>
    </row>
    <row r="38" spans="1:9" ht="69" customHeight="1">
      <c r="A38" s="21" t="s">
        <v>118</v>
      </c>
      <c r="B38" s="65" t="s">
        <v>98</v>
      </c>
      <c r="C38" s="72">
        <v>244</v>
      </c>
      <c r="D38" s="39" t="s">
        <v>171</v>
      </c>
      <c r="E38" s="43" t="s">
        <v>174</v>
      </c>
      <c r="F38" s="78">
        <v>641.8</v>
      </c>
      <c r="G38" s="97">
        <v>0</v>
      </c>
      <c r="H38" s="107">
        <f t="shared" si="0"/>
        <v>0</v>
      </c>
      <c r="I38" s="18"/>
    </row>
    <row r="39" spans="1:9" ht="69" customHeight="1">
      <c r="A39" s="21" t="s">
        <v>208</v>
      </c>
      <c r="B39" s="65" t="s">
        <v>209</v>
      </c>
      <c r="C39" s="72">
        <v>244</v>
      </c>
      <c r="D39" s="39" t="s">
        <v>171</v>
      </c>
      <c r="E39" s="43" t="s">
        <v>174</v>
      </c>
      <c r="F39" s="78">
        <v>450.6</v>
      </c>
      <c r="G39" s="97">
        <v>0</v>
      </c>
      <c r="H39" s="107">
        <f t="shared" si="0"/>
        <v>0</v>
      </c>
      <c r="I39" s="18"/>
    </row>
    <row r="40" spans="1:9" ht="69" customHeight="1">
      <c r="A40" s="21" t="s">
        <v>210</v>
      </c>
      <c r="B40" s="65" t="s">
        <v>211</v>
      </c>
      <c r="C40" s="72">
        <v>244</v>
      </c>
      <c r="D40" s="39" t="s">
        <v>171</v>
      </c>
      <c r="E40" s="43" t="s">
        <v>174</v>
      </c>
      <c r="F40" s="78">
        <v>930.4</v>
      </c>
      <c r="G40" s="97">
        <v>0</v>
      </c>
      <c r="H40" s="107">
        <f t="shared" si="0"/>
        <v>0</v>
      </c>
      <c r="I40" s="18"/>
    </row>
    <row r="41" spans="1:9" ht="15">
      <c r="A41" s="21" t="s">
        <v>31</v>
      </c>
      <c r="B41" s="65"/>
      <c r="C41" s="72"/>
      <c r="D41" s="40" t="s">
        <v>175</v>
      </c>
      <c r="E41" s="42" t="s">
        <v>176</v>
      </c>
      <c r="F41" s="75">
        <f>F42+F49+F54+F70</f>
        <v>20036.3</v>
      </c>
      <c r="G41" s="91">
        <f>G42+G49+G54+G70</f>
        <v>1997.9</v>
      </c>
      <c r="H41" s="74">
        <f t="shared" si="0"/>
        <v>9.971401905541445</v>
      </c>
      <c r="I41" s="18"/>
    </row>
    <row r="42" spans="1:9" ht="15">
      <c r="A42" s="21" t="s">
        <v>36</v>
      </c>
      <c r="B42" s="65"/>
      <c r="C42" s="72"/>
      <c r="D42" s="40" t="s">
        <v>175</v>
      </c>
      <c r="E42" s="42" t="s">
        <v>177</v>
      </c>
      <c r="F42" s="75">
        <f>F45+F47+F44</f>
        <v>1165</v>
      </c>
      <c r="G42" s="91">
        <f>G45+G47+G44</f>
        <v>13.1</v>
      </c>
      <c r="H42" s="74">
        <f t="shared" si="0"/>
        <v>1.1244635193133048</v>
      </c>
      <c r="I42" s="18"/>
    </row>
    <row r="43" spans="1:9" ht="70.5" customHeight="1">
      <c r="A43" s="24" t="s">
        <v>119</v>
      </c>
      <c r="B43" s="65" t="s">
        <v>99</v>
      </c>
      <c r="C43" s="72"/>
      <c r="D43" s="39"/>
      <c r="E43" s="42"/>
      <c r="F43" s="78">
        <f>F44</f>
        <v>535</v>
      </c>
      <c r="G43" s="94">
        <f>G44</f>
        <v>11.2</v>
      </c>
      <c r="H43" s="107">
        <f t="shared" si="0"/>
        <v>2.0934579439252334</v>
      </c>
      <c r="I43" s="18"/>
    </row>
    <row r="44" spans="1:9" ht="30" customHeight="1">
      <c r="A44" s="21" t="s">
        <v>1</v>
      </c>
      <c r="B44" s="65" t="s">
        <v>99</v>
      </c>
      <c r="C44" s="72">
        <v>244</v>
      </c>
      <c r="D44" s="39" t="s">
        <v>175</v>
      </c>
      <c r="E44" s="43" t="s">
        <v>177</v>
      </c>
      <c r="F44" s="78">
        <v>535</v>
      </c>
      <c r="G44" s="97">
        <v>11.2</v>
      </c>
      <c r="H44" s="107">
        <f t="shared" si="0"/>
        <v>2.0934579439252334</v>
      </c>
      <c r="I44" s="18"/>
    </row>
    <row r="45" spans="1:9" ht="58.5" customHeight="1">
      <c r="A45" s="24" t="s">
        <v>120</v>
      </c>
      <c r="B45" s="64" t="s">
        <v>58</v>
      </c>
      <c r="C45" s="72"/>
      <c r="D45" s="39"/>
      <c r="E45" s="46"/>
      <c r="F45" s="79">
        <f>F46</f>
        <v>125</v>
      </c>
      <c r="G45" s="95">
        <f>G46</f>
        <v>1.9</v>
      </c>
      <c r="H45" s="107">
        <f t="shared" si="0"/>
        <v>1.52</v>
      </c>
      <c r="I45" s="18"/>
    </row>
    <row r="46" spans="1:8" ht="27" customHeight="1">
      <c r="A46" s="21" t="s">
        <v>1</v>
      </c>
      <c r="B46" s="64" t="s">
        <v>58</v>
      </c>
      <c r="C46" s="72">
        <v>244</v>
      </c>
      <c r="D46" s="39" t="s">
        <v>175</v>
      </c>
      <c r="E46" s="47" t="s">
        <v>177</v>
      </c>
      <c r="F46" s="78">
        <v>125</v>
      </c>
      <c r="G46" s="98">
        <v>1.9</v>
      </c>
      <c r="H46" s="107">
        <f t="shared" si="0"/>
        <v>1.52</v>
      </c>
    </row>
    <row r="47" spans="1:8" ht="85.5" customHeight="1">
      <c r="A47" s="21" t="s">
        <v>121</v>
      </c>
      <c r="B47" s="64" t="s">
        <v>59</v>
      </c>
      <c r="C47" s="72"/>
      <c r="D47" s="39"/>
      <c r="E47" s="47"/>
      <c r="F47" s="78">
        <f>F48</f>
        <v>505</v>
      </c>
      <c r="G47" s="94">
        <f>G48</f>
        <v>0</v>
      </c>
      <c r="H47" s="107">
        <f t="shared" si="0"/>
        <v>0</v>
      </c>
    </row>
    <row r="48" spans="1:8" ht="27" customHeight="1">
      <c r="A48" s="21" t="s">
        <v>1</v>
      </c>
      <c r="B48" s="64" t="s">
        <v>59</v>
      </c>
      <c r="C48" s="72">
        <v>244</v>
      </c>
      <c r="D48" s="39" t="s">
        <v>175</v>
      </c>
      <c r="E48" s="47" t="s">
        <v>177</v>
      </c>
      <c r="F48" s="78">
        <v>505</v>
      </c>
      <c r="G48" s="98">
        <v>0</v>
      </c>
      <c r="H48" s="107">
        <f t="shared" si="0"/>
        <v>0</v>
      </c>
    </row>
    <row r="49" spans="1:8" ht="15">
      <c r="A49" s="21" t="s">
        <v>10</v>
      </c>
      <c r="B49" s="65"/>
      <c r="C49" s="72"/>
      <c r="D49" s="40" t="s">
        <v>175</v>
      </c>
      <c r="E49" s="48" t="s">
        <v>178</v>
      </c>
      <c r="F49" s="75">
        <f>F50+F52</f>
        <v>350</v>
      </c>
      <c r="G49" s="91">
        <f>G50+G52</f>
        <v>0</v>
      </c>
      <c r="H49" s="74">
        <f t="shared" si="0"/>
        <v>0</v>
      </c>
    </row>
    <row r="50" spans="1:8" ht="57" customHeight="1">
      <c r="A50" s="21" t="s">
        <v>122</v>
      </c>
      <c r="B50" s="65" t="s">
        <v>61</v>
      </c>
      <c r="C50" s="72"/>
      <c r="D50" s="39"/>
      <c r="E50" s="48"/>
      <c r="F50" s="78">
        <f>F51</f>
        <v>100</v>
      </c>
      <c r="G50" s="94">
        <f>G51</f>
        <v>0</v>
      </c>
      <c r="H50" s="107">
        <f t="shared" si="0"/>
        <v>0</v>
      </c>
    </row>
    <row r="51" spans="1:8" ht="27.75" customHeight="1">
      <c r="A51" s="21" t="s">
        <v>1</v>
      </c>
      <c r="B51" s="65" t="s">
        <v>61</v>
      </c>
      <c r="C51" s="72">
        <v>244</v>
      </c>
      <c r="D51" s="39" t="s">
        <v>175</v>
      </c>
      <c r="E51" s="47" t="s">
        <v>178</v>
      </c>
      <c r="F51" s="78">
        <v>100</v>
      </c>
      <c r="G51" s="98">
        <v>0</v>
      </c>
      <c r="H51" s="107">
        <f t="shared" si="0"/>
        <v>0</v>
      </c>
    </row>
    <row r="52" spans="1:8" ht="86.25" customHeight="1">
      <c r="A52" s="21" t="s">
        <v>123</v>
      </c>
      <c r="B52" s="65" t="s">
        <v>60</v>
      </c>
      <c r="C52" s="72"/>
      <c r="D52" s="39"/>
      <c r="E52" s="43"/>
      <c r="F52" s="78">
        <f>F53</f>
        <v>250</v>
      </c>
      <c r="G52" s="94">
        <f>G53</f>
        <v>0</v>
      </c>
      <c r="H52" s="107">
        <f t="shared" si="0"/>
        <v>0</v>
      </c>
    </row>
    <row r="53" spans="1:8" ht="41.25" customHeight="1">
      <c r="A53" s="21" t="s">
        <v>124</v>
      </c>
      <c r="B53" s="65" t="s">
        <v>60</v>
      </c>
      <c r="C53" s="72">
        <v>811</v>
      </c>
      <c r="D53" s="39" t="s">
        <v>175</v>
      </c>
      <c r="E53" s="43" t="s">
        <v>178</v>
      </c>
      <c r="F53" s="78">
        <v>250</v>
      </c>
      <c r="G53" s="97">
        <v>0</v>
      </c>
      <c r="H53" s="107">
        <f t="shared" si="0"/>
        <v>0</v>
      </c>
    </row>
    <row r="54" spans="1:8" ht="15">
      <c r="A54" s="21" t="s">
        <v>11</v>
      </c>
      <c r="B54" s="65"/>
      <c r="C54" s="72"/>
      <c r="D54" s="40" t="s">
        <v>175</v>
      </c>
      <c r="E54" s="42" t="s">
        <v>173</v>
      </c>
      <c r="F54" s="75">
        <f>F55+F57+F59+F61+F62+F63+F64</f>
        <v>9998.3</v>
      </c>
      <c r="G54" s="75">
        <f>G55+G57+G59+G61+G62+G63+G64</f>
        <v>864.4</v>
      </c>
      <c r="H54" s="74">
        <f t="shared" si="0"/>
        <v>8.645469729854076</v>
      </c>
    </row>
    <row r="55" spans="1:8" ht="69.75" customHeight="1">
      <c r="A55" s="25" t="s">
        <v>125</v>
      </c>
      <c r="B55" s="64" t="s">
        <v>62</v>
      </c>
      <c r="C55" s="49"/>
      <c r="D55" s="49"/>
      <c r="E55" s="44"/>
      <c r="F55" s="80">
        <f>F56</f>
        <v>2384.7</v>
      </c>
      <c r="G55" s="99">
        <f>G56</f>
        <v>864.4</v>
      </c>
      <c r="H55" s="107">
        <f t="shared" si="0"/>
        <v>36.24774604772089</v>
      </c>
    </row>
    <row r="56" spans="1:8" ht="27.75" customHeight="1">
      <c r="A56" s="22" t="s">
        <v>1</v>
      </c>
      <c r="B56" s="64" t="s">
        <v>62</v>
      </c>
      <c r="C56" s="49" t="s">
        <v>2</v>
      </c>
      <c r="D56" s="49" t="s">
        <v>175</v>
      </c>
      <c r="E56" s="44" t="s">
        <v>173</v>
      </c>
      <c r="F56" s="80">
        <v>2384.7</v>
      </c>
      <c r="G56" s="96">
        <v>864.4</v>
      </c>
      <c r="H56" s="107">
        <f t="shared" si="0"/>
        <v>36.24774604772089</v>
      </c>
    </row>
    <row r="57" spans="1:8" ht="57.75" customHeight="1">
      <c r="A57" s="25" t="s">
        <v>126</v>
      </c>
      <c r="B57" s="64" t="s">
        <v>63</v>
      </c>
      <c r="C57" s="49"/>
      <c r="D57" s="49"/>
      <c r="E57" s="44"/>
      <c r="F57" s="80">
        <f>F58</f>
        <v>6330.8</v>
      </c>
      <c r="G57" s="99">
        <f>G58</f>
        <v>0</v>
      </c>
      <c r="H57" s="107">
        <f t="shared" si="0"/>
        <v>0</v>
      </c>
    </row>
    <row r="58" spans="1:8" ht="29.25" customHeight="1">
      <c r="A58" s="22" t="s">
        <v>1</v>
      </c>
      <c r="B58" s="64" t="s">
        <v>63</v>
      </c>
      <c r="C58" s="49" t="s">
        <v>2</v>
      </c>
      <c r="D58" s="49" t="s">
        <v>175</v>
      </c>
      <c r="E58" s="44" t="s">
        <v>173</v>
      </c>
      <c r="F58" s="80">
        <v>6330.8</v>
      </c>
      <c r="G58" s="96">
        <v>0</v>
      </c>
      <c r="H58" s="107">
        <f t="shared" si="0"/>
        <v>0</v>
      </c>
    </row>
    <row r="59" spans="1:8" ht="69.75" customHeight="1">
      <c r="A59" s="22" t="s">
        <v>127</v>
      </c>
      <c r="B59" s="64" t="s">
        <v>64</v>
      </c>
      <c r="C59" s="49"/>
      <c r="D59" s="49"/>
      <c r="E59" s="50"/>
      <c r="F59" s="80">
        <f>F60</f>
        <v>100</v>
      </c>
      <c r="G59" s="99">
        <f>G60</f>
        <v>0</v>
      </c>
      <c r="H59" s="107">
        <f t="shared" si="0"/>
        <v>0</v>
      </c>
    </row>
    <row r="60" spans="1:8" ht="27.75" customHeight="1">
      <c r="A60" s="21" t="s">
        <v>1</v>
      </c>
      <c r="B60" s="64" t="s">
        <v>64</v>
      </c>
      <c r="C60" s="39" t="s">
        <v>2</v>
      </c>
      <c r="D60" s="39" t="s">
        <v>175</v>
      </c>
      <c r="E60" s="43" t="s">
        <v>173</v>
      </c>
      <c r="F60" s="78">
        <v>100</v>
      </c>
      <c r="G60" s="97">
        <v>0</v>
      </c>
      <c r="H60" s="107">
        <f t="shared" si="0"/>
        <v>0</v>
      </c>
    </row>
    <row r="61" spans="1:8" ht="86.25" customHeight="1">
      <c r="A61" s="26" t="s">
        <v>192</v>
      </c>
      <c r="B61" s="65" t="s">
        <v>193</v>
      </c>
      <c r="C61" s="39" t="s">
        <v>2</v>
      </c>
      <c r="D61" s="39" t="s">
        <v>175</v>
      </c>
      <c r="E61" s="43" t="s">
        <v>173</v>
      </c>
      <c r="F61" s="78">
        <v>115</v>
      </c>
      <c r="G61" s="97"/>
      <c r="H61" s="107">
        <f t="shared" si="0"/>
        <v>0</v>
      </c>
    </row>
    <row r="62" spans="1:8" ht="54.75" customHeight="1">
      <c r="A62" s="26" t="s">
        <v>216</v>
      </c>
      <c r="B62" s="65" t="s">
        <v>217</v>
      </c>
      <c r="C62" s="39" t="s">
        <v>2</v>
      </c>
      <c r="D62" s="83" t="s">
        <v>175</v>
      </c>
      <c r="E62" s="56" t="s">
        <v>173</v>
      </c>
      <c r="F62" s="78">
        <v>150</v>
      </c>
      <c r="G62" s="97">
        <v>0</v>
      </c>
      <c r="H62" s="107">
        <f t="shared" si="0"/>
        <v>0</v>
      </c>
    </row>
    <row r="63" spans="1:8" ht="54.75" customHeight="1">
      <c r="A63" s="26" t="s">
        <v>218</v>
      </c>
      <c r="B63" s="65" t="s">
        <v>219</v>
      </c>
      <c r="C63" s="39" t="s">
        <v>2</v>
      </c>
      <c r="D63" s="83" t="s">
        <v>175</v>
      </c>
      <c r="E63" s="56" t="s">
        <v>173</v>
      </c>
      <c r="F63" s="78">
        <v>517.8</v>
      </c>
      <c r="G63" s="97">
        <v>0</v>
      </c>
      <c r="H63" s="107">
        <f t="shared" si="0"/>
        <v>0</v>
      </c>
    </row>
    <row r="64" spans="1:8" ht="54.75" customHeight="1">
      <c r="A64" s="26" t="s">
        <v>218</v>
      </c>
      <c r="B64" s="65" t="s">
        <v>220</v>
      </c>
      <c r="C64" s="39" t="s">
        <v>2</v>
      </c>
      <c r="D64" s="83" t="s">
        <v>175</v>
      </c>
      <c r="E64" s="56" t="s">
        <v>173</v>
      </c>
      <c r="F64" s="78">
        <v>400</v>
      </c>
      <c r="G64" s="97">
        <v>0</v>
      </c>
      <c r="H64" s="107">
        <f t="shared" si="0"/>
        <v>0</v>
      </c>
    </row>
    <row r="65" spans="1:8" ht="25.5" customHeight="1">
      <c r="A65" s="27" t="s">
        <v>212</v>
      </c>
      <c r="B65" s="66"/>
      <c r="C65" s="39"/>
      <c r="D65" s="105" t="s">
        <v>170</v>
      </c>
      <c r="E65" s="106" t="s">
        <v>173</v>
      </c>
      <c r="F65" s="78">
        <f>F66+F68+F69</f>
        <v>3735.4</v>
      </c>
      <c r="G65" s="78">
        <f>G66+G68+G69</f>
        <v>0</v>
      </c>
      <c r="H65" s="107">
        <f t="shared" si="0"/>
        <v>0</v>
      </c>
    </row>
    <row r="66" spans="1:8" ht="54.75" customHeight="1">
      <c r="A66" s="21" t="s">
        <v>202</v>
      </c>
      <c r="B66" s="65" t="s">
        <v>203</v>
      </c>
      <c r="C66" s="72"/>
      <c r="D66" s="39"/>
      <c r="E66" s="47"/>
      <c r="F66" s="78">
        <f>F67</f>
        <v>37.2</v>
      </c>
      <c r="G66" s="94">
        <f>G67</f>
        <v>0</v>
      </c>
      <c r="H66" s="107">
        <f>G66/F66*100</f>
        <v>0</v>
      </c>
    </row>
    <row r="67" spans="1:8" ht="18" customHeight="1">
      <c r="A67" s="21" t="s">
        <v>40</v>
      </c>
      <c r="B67" s="65" t="s">
        <v>203</v>
      </c>
      <c r="C67" s="72">
        <v>540</v>
      </c>
      <c r="D67" s="39" t="s">
        <v>170</v>
      </c>
      <c r="E67" s="47" t="s">
        <v>173</v>
      </c>
      <c r="F67" s="78">
        <v>37.2</v>
      </c>
      <c r="G67" s="98"/>
      <c r="H67" s="107">
        <f>G67/F67*100</f>
        <v>0</v>
      </c>
    </row>
    <row r="68" spans="1:8" ht="54.75" customHeight="1">
      <c r="A68" s="21" t="s">
        <v>190</v>
      </c>
      <c r="B68" s="65" t="s">
        <v>191</v>
      </c>
      <c r="C68" s="72">
        <v>540</v>
      </c>
      <c r="D68" s="39" t="s">
        <v>170</v>
      </c>
      <c r="E68" s="47" t="s">
        <v>173</v>
      </c>
      <c r="F68" s="78">
        <v>11.7</v>
      </c>
      <c r="G68" s="98"/>
      <c r="H68" s="107">
        <f>G68/F68*100</f>
        <v>0</v>
      </c>
    </row>
    <row r="69" spans="1:8" ht="96" customHeight="1">
      <c r="A69" s="21" t="s">
        <v>213</v>
      </c>
      <c r="B69" s="65" t="s">
        <v>214</v>
      </c>
      <c r="C69" s="39" t="s">
        <v>215</v>
      </c>
      <c r="D69" s="39" t="s">
        <v>170</v>
      </c>
      <c r="E69" s="43" t="s">
        <v>173</v>
      </c>
      <c r="F69" s="78">
        <v>3686.5</v>
      </c>
      <c r="G69" s="97"/>
      <c r="H69" s="107">
        <f>G69/F69*100</f>
        <v>0</v>
      </c>
    </row>
    <row r="70" spans="1:8" ht="29.25" customHeight="1">
      <c r="A70" s="27" t="s">
        <v>66</v>
      </c>
      <c r="B70" s="66"/>
      <c r="C70" s="39"/>
      <c r="D70" s="40" t="s">
        <v>175</v>
      </c>
      <c r="E70" s="48" t="s">
        <v>175</v>
      </c>
      <c r="F70" s="75">
        <f>F71</f>
        <v>8523</v>
      </c>
      <c r="G70" s="75">
        <f>G71</f>
        <v>1120.4</v>
      </c>
      <c r="H70" s="74">
        <f t="shared" si="0"/>
        <v>13.145606007274434</v>
      </c>
    </row>
    <row r="71" spans="1:8" ht="59.25" customHeight="1">
      <c r="A71" s="25" t="s">
        <v>129</v>
      </c>
      <c r="B71" s="66" t="s">
        <v>67</v>
      </c>
      <c r="C71" s="51"/>
      <c r="D71" s="51"/>
      <c r="E71" s="43"/>
      <c r="F71" s="78">
        <f>F72+F75+F74+F73+F76</f>
        <v>8523</v>
      </c>
      <c r="G71" s="94">
        <f>G72+G75+G73+G76</f>
        <v>1120.4</v>
      </c>
      <c r="H71" s="107">
        <f t="shared" si="0"/>
        <v>13.145606007274434</v>
      </c>
    </row>
    <row r="72" spans="1:9" ht="18.75" customHeight="1">
      <c r="A72" s="22" t="s">
        <v>130</v>
      </c>
      <c r="B72" s="66" t="s">
        <v>67</v>
      </c>
      <c r="C72" s="39" t="s">
        <v>16</v>
      </c>
      <c r="D72" s="52" t="s">
        <v>175</v>
      </c>
      <c r="E72" s="53" t="s">
        <v>175</v>
      </c>
      <c r="F72" s="78">
        <v>4145</v>
      </c>
      <c r="G72" s="100">
        <v>670</v>
      </c>
      <c r="H72" s="107">
        <f t="shared" si="0"/>
        <v>16.164053075995174</v>
      </c>
      <c r="I72" s="18"/>
    </row>
    <row r="73" spans="1:9" ht="44.25" customHeight="1">
      <c r="A73" s="22" t="s">
        <v>131</v>
      </c>
      <c r="B73" s="66" t="s">
        <v>67</v>
      </c>
      <c r="C73" s="39" t="s">
        <v>68</v>
      </c>
      <c r="D73" s="52" t="s">
        <v>175</v>
      </c>
      <c r="E73" s="53" t="s">
        <v>175</v>
      </c>
      <c r="F73" s="78">
        <v>1252</v>
      </c>
      <c r="G73" s="100">
        <v>205.3</v>
      </c>
      <c r="H73" s="107">
        <f t="shared" si="0"/>
        <v>16.39776357827476</v>
      </c>
      <c r="I73" s="18"/>
    </row>
    <row r="74" spans="1:9" ht="30" customHeight="1">
      <c r="A74" s="22" t="s">
        <v>50</v>
      </c>
      <c r="B74" s="66" t="s">
        <v>67</v>
      </c>
      <c r="C74" s="39" t="s">
        <v>221</v>
      </c>
      <c r="D74" s="52" t="s">
        <v>175</v>
      </c>
      <c r="E74" s="53" t="s">
        <v>175</v>
      </c>
      <c r="F74" s="78">
        <v>34</v>
      </c>
      <c r="G74" s="100">
        <v>0</v>
      </c>
      <c r="H74" s="107"/>
      <c r="I74" s="18"/>
    </row>
    <row r="75" spans="1:8" ht="30.75" customHeight="1">
      <c r="A75" s="22" t="s">
        <v>1</v>
      </c>
      <c r="B75" s="66" t="s">
        <v>67</v>
      </c>
      <c r="C75" s="39" t="s">
        <v>2</v>
      </c>
      <c r="D75" s="52" t="s">
        <v>175</v>
      </c>
      <c r="E75" s="53" t="s">
        <v>175</v>
      </c>
      <c r="F75" s="78">
        <v>3086</v>
      </c>
      <c r="G75" s="100">
        <v>245.1</v>
      </c>
      <c r="H75" s="107">
        <f t="shared" si="0"/>
        <v>7.942320155541154</v>
      </c>
    </row>
    <row r="76" spans="1:8" ht="18" customHeight="1">
      <c r="A76" s="22" t="s">
        <v>33</v>
      </c>
      <c r="B76" s="66" t="s">
        <v>67</v>
      </c>
      <c r="C76" s="39" t="s">
        <v>222</v>
      </c>
      <c r="D76" s="52" t="s">
        <v>175</v>
      </c>
      <c r="E76" s="53" t="s">
        <v>175</v>
      </c>
      <c r="F76" s="78">
        <v>6</v>
      </c>
      <c r="G76" s="100">
        <v>0</v>
      </c>
      <c r="H76" s="107">
        <f t="shared" si="0"/>
        <v>0</v>
      </c>
    </row>
    <row r="77" spans="1:8" ht="30" customHeight="1">
      <c r="A77" s="36" t="s">
        <v>28</v>
      </c>
      <c r="B77" s="67" t="s">
        <v>72</v>
      </c>
      <c r="C77" s="45"/>
      <c r="D77" s="54"/>
      <c r="E77" s="55"/>
      <c r="F77" s="76">
        <f>F78</f>
        <v>14005.499999999998</v>
      </c>
      <c r="G77" s="92">
        <f>G78</f>
        <v>3046.3</v>
      </c>
      <c r="H77" s="74">
        <f t="shared" si="0"/>
        <v>21.7507407804077</v>
      </c>
    </row>
    <row r="78" spans="1:8" ht="20.25" customHeight="1">
      <c r="A78" s="26" t="s">
        <v>3</v>
      </c>
      <c r="B78" s="65"/>
      <c r="C78" s="72"/>
      <c r="D78" s="40" t="s">
        <v>179</v>
      </c>
      <c r="E78" s="42" t="s">
        <v>177</v>
      </c>
      <c r="F78" s="75">
        <f>F79+F82+F84+F86+F88+F89+F90+F91+F92</f>
        <v>14005.499999999998</v>
      </c>
      <c r="G78" s="75">
        <f>G79+G82+G84+G86+G88+G89+G90+G91+G92</f>
        <v>3046.3</v>
      </c>
      <c r="H78" s="74">
        <f t="shared" si="0"/>
        <v>21.7507407804077</v>
      </c>
    </row>
    <row r="79" spans="1:8" ht="56.25" customHeight="1">
      <c r="A79" s="21" t="s">
        <v>133</v>
      </c>
      <c r="B79" s="65" t="s">
        <v>69</v>
      </c>
      <c r="C79" s="72"/>
      <c r="D79" s="39"/>
      <c r="E79" s="43"/>
      <c r="F79" s="78">
        <f>F80+F81</f>
        <v>1053.8</v>
      </c>
      <c r="G79" s="94">
        <f>G80+G81</f>
        <v>202.3</v>
      </c>
      <c r="H79" s="107">
        <f t="shared" si="0"/>
        <v>19.197191117859177</v>
      </c>
    </row>
    <row r="80" spans="1:8" ht="30.75" customHeight="1">
      <c r="A80" s="22" t="s">
        <v>1</v>
      </c>
      <c r="B80" s="65" t="s">
        <v>69</v>
      </c>
      <c r="C80" s="72">
        <v>244</v>
      </c>
      <c r="D80" s="52" t="s">
        <v>179</v>
      </c>
      <c r="E80" s="56" t="s">
        <v>177</v>
      </c>
      <c r="F80" s="78">
        <v>573.8</v>
      </c>
      <c r="G80" s="101">
        <v>97.3</v>
      </c>
      <c r="H80" s="107">
        <f t="shared" si="0"/>
        <v>16.95712791913559</v>
      </c>
    </row>
    <row r="81" spans="1:8" ht="23.25" customHeight="1">
      <c r="A81" s="26" t="s">
        <v>17</v>
      </c>
      <c r="B81" s="65" t="s">
        <v>69</v>
      </c>
      <c r="C81" s="72">
        <v>612</v>
      </c>
      <c r="D81" s="52" t="s">
        <v>179</v>
      </c>
      <c r="E81" s="56" t="s">
        <v>177</v>
      </c>
      <c r="F81" s="78">
        <v>480</v>
      </c>
      <c r="G81" s="101">
        <v>105</v>
      </c>
      <c r="H81" s="107">
        <f t="shared" si="0"/>
        <v>21.875</v>
      </c>
    </row>
    <row r="82" spans="1:8" ht="54.75" customHeight="1">
      <c r="A82" s="26" t="s">
        <v>194</v>
      </c>
      <c r="B82" s="68" t="s">
        <v>195</v>
      </c>
      <c r="C82" s="72"/>
      <c r="D82" s="52"/>
      <c r="E82" s="56"/>
      <c r="F82" s="78">
        <f>F83</f>
        <v>1000</v>
      </c>
      <c r="G82" s="94">
        <f>G83</f>
        <v>0</v>
      </c>
      <c r="H82" s="107">
        <f aca="true" t="shared" si="1" ref="H82:H149">G82/F82*100</f>
        <v>0</v>
      </c>
    </row>
    <row r="83" spans="1:8" ht="21" customHeight="1">
      <c r="A83" s="26" t="s">
        <v>17</v>
      </c>
      <c r="B83" s="68" t="s">
        <v>195</v>
      </c>
      <c r="C83" s="72">
        <v>612</v>
      </c>
      <c r="D83" s="52"/>
      <c r="E83" s="56"/>
      <c r="F83" s="78">
        <v>1000</v>
      </c>
      <c r="G83" s="101">
        <v>0</v>
      </c>
      <c r="H83" s="107">
        <f t="shared" si="1"/>
        <v>0</v>
      </c>
    </row>
    <row r="84" spans="1:8" ht="69" customHeight="1">
      <c r="A84" s="26" t="s">
        <v>196</v>
      </c>
      <c r="B84" s="68" t="s">
        <v>70</v>
      </c>
      <c r="C84" s="72"/>
      <c r="D84" s="83" t="s">
        <v>179</v>
      </c>
      <c r="E84" s="56" t="s">
        <v>177</v>
      </c>
      <c r="F84" s="78">
        <f>F85</f>
        <v>10885.8</v>
      </c>
      <c r="G84" s="94">
        <f>G85</f>
        <v>2721.5</v>
      </c>
      <c r="H84" s="107">
        <f t="shared" si="1"/>
        <v>25.00045931396866</v>
      </c>
    </row>
    <row r="85" spans="1:8" ht="39.75" customHeight="1">
      <c r="A85" s="25" t="s">
        <v>135</v>
      </c>
      <c r="B85" s="68" t="s">
        <v>70</v>
      </c>
      <c r="C85" s="49" t="s">
        <v>14</v>
      </c>
      <c r="D85" s="49" t="s">
        <v>179</v>
      </c>
      <c r="E85" s="44" t="s">
        <v>177</v>
      </c>
      <c r="F85" s="80">
        <v>10885.8</v>
      </c>
      <c r="G85" s="96">
        <v>2721.5</v>
      </c>
      <c r="H85" s="107">
        <f t="shared" si="1"/>
        <v>25.00045931396866</v>
      </c>
    </row>
    <row r="86" spans="1:8" ht="60" customHeight="1">
      <c r="A86" s="26" t="s">
        <v>136</v>
      </c>
      <c r="B86" s="68" t="s">
        <v>71</v>
      </c>
      <c r="C86" s="49"/>
      <c r="D86" s="49"/>
      <c r="E86" s="44"/>
      <c r="F86" s="80">
        <f>F87</f>
        <v>490.2</v>
      </c>
      <c r="G86" s="99">
        <f>G87</f>
        <v>122.5</v>
      </c>
      <c r="H86" s="107">
        <f t="shared" si="1"/>
        <v>24.98980008159935</v>
      </c>
    </row>
    <row r="87" spans="1:8" ht="40.5" customHeight="1">
      <c r="A87" s="25" t="s">
        <v>135</v>
      </c>
      <c r="B87" s="68" t="s">
        <v>71</v>
      </c>
      <c r="C87" s="49" t="s">
        <v>14</v>
      </c>
      <c r="D87" s="49" t="s">
        <v>179</v>
      </c>
      <c r="E87" s="44" t="s">
        <v>177</v>
      </c>
      <c r="F87" s="80">
        <v>490.2</v>
      </c>
      <c r="G87" s="96">
        <v>122.5</v>
      </c>
      <c r="H87" s="107">
        <f t="shared" si="1"/>
        <v>24.98980008159935</v>
      </c>
    </row>
    <row r="88" spans="1:8" ht="54" customHeight="1">
      <c r="A88" s="26" t="s">
        <v>134</v>
      </c>
      <c r="B88" s="68" t="s">
        <v>137</v>
      </c>
      <c r="C88" s="49" t="s">
        <v>14</v>
      </c>
      <c r="D88" s="49" t="s">
        <v>179</v>
      </c>
      <c r="E88" s="44" t="s">
        <v>177</v>
      </c>
      <c r="F88" s="80">
        <v>200</v>
      </c>
      <c r="G88" s="96">
        <v>0</v>
      </c>
      <c r="H88" s="107">
        <f t="shared" si="1"/>
        <v>0</v>
      </c>
    </row>
    <row r="89" spans="1:8" ht="58.5" customHeight="1">
      <c r="A89" s="26" t="s">
        <v>136</v>
      </c>
      <c r="B89" s="68" t="s">
        <v>138</v>
      </c>
      <c r="C89" s="49" t="s">
        <v>14</v>
      </c>
      <c r="D89" s="49" t="s">
        <v>179</v>
      </c>
      <c r="E89" s="44" t="s">
        <v>177</v>
      </c>
      <c r="F89" s="80">
        <v>12.3</v>
      </c>
      <c r="G89" s="96">
        <v>0</v>
      </c>
      <c r="H89" s="107">
        <f t="shared" si="1"/>
        <v>0</v>
      </c>
    </row>
    <row r="90" spans="1:8" ht="58.5" customHeight="1">
      <c r="A90" s="26" t="s">
        <v>223</v>
      </c>
      <c r="B90" s="68" t="s">
        <v>224</v>
      </c>
      <c r="C90" s="49" t="s">
        <v>225</v>
      </c>
      <c r="D90" s="49" t="s">
        <v>179</v>
      </c>
      <c r="E90" s="44" t="s">
        <v>177</v>
      </c>
      <c r="F90" s="80">
        <v>151</v>
      </c>
      <c r="G90" s="96">
        <v>0</v>
      </c>
      <c r="H90" s="107">
        <f t="shared" si="1"/>
        <v>0</v>
      </c>
    </row>
    <row r="91" spans="1:8" ht="58.5" customHeight="1">
      <c r="A91" s="26" t="s">
        <v>226</v>
      </c>
      <c r="B91" s="65" t="s">
        <v>227</v>
      </c>
      <c r="C91" s="49" t="s">
        <v>14</v>
      </c>
      <c r="D91" s="49" t="s">
        <v>179</v>
      </c>
      <c r="E91" s="44" t="s">
        <v>177</v>
      </c>
      <c r="F91" s="80">
        <v>200</v>
      </c>
      <c r="G91" s="96">
        <v>0</v>
      </c>
      <c r="H91" s="107">
        <f t="shared" si="1"/>
        <v>0</v>
      </c>
    </row>
    <row r="92" spans="1:8" ht="58.5" customHeight="1">
      <c r="A92" s="26" t="s">
        <v>228</v>
      </c>
      <c r="B92" s="65" t="s">
        <v>229</v>
      </c>
      <c r="C92" s="49" t="s">
        <v>14</v>
      </c>
      <c r="D92" s="49" t="s">
        <v>179</v>
      </c>
      <c r="E92" s="44" t="s">
        <v>177</v>
      </c>
      <c r="F92" s="80">
        <v>12.4</v>
      </c>
      <c r="G92" s="96">
        <v>0</v>
      </c>
      <c r="H92" s="107">
        <f t="shared" si="1"/>
        <v>0</v>
      </c>
    </row>
    <row r="93" spans="1:8" ht="45.75" customHeight="1">
      <c r="A93" s="35" t="s">
        <v>29</v>
      </c>
      <c r="B93" s="63" t="s">
        <v>73</v>
      </c>
      <c r="C93" s="70"/>
      <c r="D93" s="45"/>
      <c r="E93" s="45"/>
      <c r="F93" s="76">
        <f>F94+F100</f>
        <v>2459</v>
      </c>
      <c r="G93" s="92">
        <f>G94+G100</f>
        <v>138.29999999999998</v>
      </c>
      <c r="H93" s="74">
        <f t="shared" si="1"/>
        <v>5.624237494916632</v>
      </c>
    </row>
    <row r="94" spans="1:8" ht="21" customHeight="1">
      <c r="A94" s="25" t="s">
        <v>186</v>
      </c>
      <c r="B94" s="68"/>
      <c r="C94" s="49"/>
      <c r="D94" s="62" t="s">
        <v>180</v>
      </c>
      <c r="E94" s="57" t="s">
        <v>180</v>
      </c>
      <c r="F94" s="81">
        <f>F95+F98</f>
        <v>764</v>
      </c>
      <c r="G94" s="102">
        <f>G95+G98</f>
        <v>10.2</v>
      </c>
      <c r="H94" s="74">
        <f t="shared" si="1"/>
        <v>1.3350785340314135</v>
      </c>
    </row>
    <row r="95" spans="1:8" ht="72.75" customHeight="1">
      <c r="A95" s="25" t="s">
        <v>139</v>
      </c>
      <c r="B95" s="68" t="s">
        <v>140</v>
      </c>
      <c r="C95" s="49"/>
      <c r="D95" s="49"/>
      <c r="E95" s="44"/>
      <c r="F95" s="80">
        <f>F96+F97</f>
        <v>504</v>
      </c>
      <c r="G95" s="99">
        <f>G96+G97</f>
        <v>0</v>
      </c>
      <c r="H95" s="107">
        <f t="shared" si="1"/>
        <v>0</v>
      </c>
    </row>
    <row r="96" spans="1:9" ht="18" customHeight="1">
      <c r="A96" s="22" t="s">
        <v>130</v>
      </c>
      <c r="B96" s="68" t="s">
        <v>140</v>
      </c>
      <c r="C96" s="49" t="s">
        <v>16</v>
      </c>
      <c r="D96" s="49" t="s">
        <v>180</v>
      </c>
      <c r="E96" s="44" t="s">
        <v>180</v>
      </c>
      <c r="F96" s="80">
        <v>387.1</v>
      </c>
      <c r="G96" s="96">
        <v>0</v>
      </c>
      <c r="H96" s="107">
        <f t="shared" si="1"/>
        <v>0</v>
      </c>
      <c r="I96" s="17"/>
    </row>
    <row r="97" spans="1:9" ht="40.5" customHeight="1">
      <c r="A97" s="22" t="s">
        <v>141</v>
      </c>
      <c r="B97" s="68" t="s">
        <v>140</v>
      </c>
      <c r="C97" s="49" t="s">
        <v>68</v>
      </c>
      <c r="D97" s="49" t="s">
        <v>180</v>
      </c>
      <c r="E97" s="44" t="s">
        <v>180</v>
      </c>
      <c r="F97" s="80">
        <v>116.9</v>
      </c>
      <c r="G97" s="96">
        <v>0</v>
      </c>
      <c r="H97" s="107">
        <f t="shared" si="1"/>
        <v>0</v>
      </c>
      <c r="I97" s="17"/>
    </row>
    <row r="98" spans="1:8" ht="54" customHeight="1">
      <c r="A98" s="21" t="s">
        <v>142</v>
      </c>
      <c r="B98" s="65" t="s">
        <v>75</v>
      </c>
      <c r="C98" s="72"/>
      <c r="D98" s="39"/>
      <c r="E98" s="43"/>
      <c r="F98" s="78">
        <f>F99</f>
        <v>260</v>
      </c>
      <c r="G98" s="94">
        <f>G99</f>
        <v>10.2</v>
      </c>
      <c r="H98" s="107">
        <f t="shared" si="1"/>
        <v>3.923076923076923</v>
      </c>
    </row>
    <row r="99" spans="1:8" ht="27.75" customHeight="1">
      <c r="A99" s="21" t="s">
        <v>1</v>
      </c>
      <c r="B99" s="65" t="s">
        <v>75</v>
      </c>
      <c r="C99" s="72">
        <v>244</v>
      </c>
      <c r="D99" s="39" t="s">
        <v>180</v>
      </c>
      <c r="E99" s="43" t="s">
        <v>180</v>
      </c>
      <c r="F99" s="78">
        <v>260</v>
      </c>
      <c r="G99" s="97">
        <v>10.2</v>
      </c>
      <c r="H99" s="107">
        <f t="shared" si="1"/>
        <v>3.923076923076923</v>
      </c>
    </row>
    <row r="100" spans="1:8" ht="18" customHeight="1">
      <c r="A100" s="21" t="s">
        <v>37</v>
      </c>
      <c r="B100" s="65"/>
      <c r="C100" s="72"/>
      <c r="D100" s="40" t="s">
        <v>181</v>
      </c>
      <c r="E100" s="42" t="s">
        <v>178</v>
      </c>
      <c r="F100" s="75">
        <f>F102+F103</f>
        <v>1695</v>
      </c>
      <c r="G100" s="91">
        <f>G102</f>
        <v>128.1</v>
      </c>
      <c r="H100" s="74">
        <f t="shared" si="1"/>
        <v>7.557522123893805</v>
      </c>
    </row>
    <row r="101" spans="1:8" ht="71.25" customHeight="1">
      <c r="A101" s="21" t="s">
        <v>143</v>
      </c>
      <c r="B101" s="65" t="s">
        <v>76</v>
      </c>
      <c r="C101" s="72"/>
      <c r="D101" s="39"/>
      <c r="E101" s="43"/>
      <c r="F101" s="78">
        <f>F102</f>
        <v>1295</v>
      </c>
      <c r="G101" s="94">
        <f>G102</f>
        <v>128.1</v>
      </c>
      <c r="H101" s="107">
        <f t="shared" si="1"/>
        <v>9.891891891891891</v>
      </c>
    </row>
    <row r="102" spans="1:8" ht="27" customHeight="1">
      <c r="A102" s="21" t="s">
        <v>1</v>
      </c>
      <c r="B102" s="65" t="s">
        <v>76</v>
      </c>
      <c r="C102" s="72">
        <v>244</v>
      </c>
      <c r="D102" s="39" t="s">
        <v>181</v>
      </c>
      <c r="E102" s="43" t="s">
        <v>178</v>
      </c>
      <c r="F102" s="78">
        <v>1295</v>
      </c>
      <c r="G102" s="97">
        <v>128.1</v>
      </c>
      <c r="H102" s="107">
        <f t="shared" si="1"/>
        <v>9.891891891891891</v>
      </c>
    </row>
    <row r="103" spans="1:8" ht="54" customHeight="1">
      <c r="A103" s="26" t="s">
        <v>216</v>
      </c>
      <c r="B103" s="65" t="s">
        <v>217</v>
      </c>
      <c r="C103" s="72">
        <v>244</v>
      </c>
      <c r="D103" s="39" t="s">
        <v>181</v>
      </c>
      <c r="E103" s="43" t="s">
        <v>178</v>
      </c>
      <c r="F103" s="78">
        <v>400</v>
      </c>
      <c r="G103" s="97">
        <v>0</v>
      </c>
      <c r="H103" s="107">
        <f t="shared" si="1"/>
        <v>0</v>
      </c>
    </row>
    <row r="104" spans="1:8" ht="45.75" customHeight="1">
      <c r="A104" s="35" t="s">
        <v>183</v>
      </c>
      <c r="B104" s="82" t="s">
        <v>184</v>
      </c>
      <c r="C104" s="72"/>
      <c r="D104" s="39"/>
      <c r="E104" s="43"/>
      <c r="F104" s="75">
        <f>F105+F108</f>
        <v>0</v>
      </c>
      <c r="G104" s="91">
        <f>G105+G108</f>
        <v>0</v>
      </c>
      <c r="H104" s="107"/>
    </row>
    <row r="105" spans="1:8" ht="21" customHeight="1">
      <c r="A105" s="21" t="s">
        <v>13</v>
      </c>
      <c r="B105" s="65"/>
      <c r="C105" s="72"/>
      <c r="D105" s="40" t="s">
        <v>171</v>
      </c>
      <c r="E105" s="42" t="s">
        <v>174</v>
      </c>
      <c r="F105" s="78">
        <f>F106</f>
        <v>0</v>
      </c>
      <c r="G105" s="94">
        <f>G106</f>
        <v>0</v>
      </c>
      <c r="H105" s="74"/>
    </row>
    <row r="106" spans="1:8" ht="42.75" customHeight="1">
      <c r="A106" s="21" t="s">
        <v>116</v>
      </c>
      <c r="B106" s="65" t="s">
        <v>117</v>
      </c>
      <c r="C106" s="72"/>
      <c r="D106" s="39"/>
      <c r="E106" s="43"/>
      <c r="F106" s="78">
        <f>F107</f>
        <v>0</v>
      </c>
      <c r="G106" s="94">
        <f>G107</f>
        <v>0</v>
      </c>
      <c r="H106" s="74"/>
    </row>
    <row r="107" spans="1:8" ht="28.5" customHeight="1">
      <c r="A107" s="21" t="s">
        <v>1</v>
      </c>
      <c r="B107" s="65" t="s">
        <v>117</v>
      </c>
      <c r="C107" s="72">
        <v>244</v>
      </c>
      <c r="D107" s="39" t="s">
        <v>171</v>
      </c>
      <c r="E107" s="43" t="s">
        <v>174</v>
      </c>
      <c r="F107" s="78">
        <v>0</v>
      </c>
      <c r="G107" s="97">
        <v>0</v>
      </c>
      <c r="H107" s="74"/>
    </row>
    <row r="108" spans="1:8" ht="18" customHeight="1">
      <c r="A108" s="21" t="s">
        <v>11</v>
      </c>
      <c r="B108" s="65"/>
      <c r="C108" s="72"/>
      <c r="D108" s="40" t="s">
        <v>175</v>
      </c>
      <c r="E108" s="42" t="s">
        <v>173</v>
      </c>
      <c r="F108" s="78">
        <f>F109</f>
        <v>0</v>
      </c>
      <c r="G108" s="94">
        <f>G109</f>
        <v>0</v>
      </c>
      <c r="H108" s="74"/>
    </row>
    <row r="109" spans="1:8" ht="44.25" customHeight="1">
      <c r="A109" s="21" t="s">
        <v>128</v>
      </c>
      <c r="B109" s="65" t="s">
        <v>185</v>
      </c>
      <c r="C109" s="39" t="s">
        <v>2</v>
      </c>
      <c r="D109" s="39" t="s">
        <v>175</v>
      </c>
      <c r="E109" s="43" t="s">
        <v>173</v>
      </c>
      <c r="F109" s="78">
        <v>0</v>
      </c>
      <c r="G109" s="97">
        <v>0</v>
      </c>
      <c r="H109" s="74"/>
    </row>
    <row r="110" spans="1:8" s="12" customFormat="1" ht="30.75" customHeight="1">
      <c r="A110" s="35" t="s">
        <v>169</v>
      </c>
      <c r="B110" s="63" t="s">
        <v>78</v>
      </c>
      <c r="C110" s="70"/>
      <c r="D110" s="45"/>
      <c r="E110" s="58"/>
      <c r="F110" s="76">
        <f>F111+F161+F166+F170+F174</f>
        <v>16003</v>
      </c>
      <c r="G110" s="92">
        <f>G111+G161+G166+G170+G174</f>
        <v>2596.1</v>
      </c>
      <c r="H110" s="74">
        <f t="shared" si="1"/>
        <v>16.22258326563769</v>
      </c>
    </row>
    <row r="111" spans="1:8" s="12" customFormat="1" ht="21.75" customHeight="1">
      <c r="A111" s="28" t="s">
        <v>146</v>
      </c>
      <c r="B111" s="63"/>
      <c r="C111" s="70"/>
      <c r="D111" s="45" t="s">
        <v>177</v>
      </c>
      <c r="E111" s="58" t="s">
        <v>176</v>
      </c>
      <c r="F111" s="76">
        <f>F112+F115+F142+F145+F137</f>
        <v>14821.6</v>
      </c>
      <c r="G111" s="92">
        <f>G112+G115+G142+G145+G137</f>
        <v>2321.6</v>
      </c>
      <c r="H111" s="74">
        <f t="shared" si="1"/>
        <v>15.663626059264857</v>
      </c>
    </row>
    <row r="112" spans="1:8" s="12" customFormat="1" ht="42" customHeight="1">
      <c r="A112" s="21" t="s">
        <v>18</v>
      </c>
      <c r="B112" s="63"/>
      <c r="C112" s="70"/>
      <c r="D112" s="45" t="s">
        <v>177</v>
      </c>
      <c r="E112" s="58" t="s">
        <v>173</v>
      </c>
      <c r="F112" s="76">
        <f>F113</f>
        <v>100</v>
      </c>
      <c r="G112" s="92">
        <f>G113</f>
        <v>0</v>
      </c>
      <c r="H112" s="74">
        <f t="shared" si="1"/>
        <v>0</v>
      </c>
    </row>
    <row r="113" spans="1:8" s="12" customFormat="1" ht="28.5" customHeight="1">
      <c r="A113" s="22" t="s">
        <v>144</v>
      </c>
      <c r="B113" s="64" t="s">
        <v>77</v>
      </c>
      <c r="C113" s="71"/>
      <c r="D113" s="37"/>
      <c r="E113" s="50"/>
      <c r="F113" s="79">
        <f>F114</f>
        <v>100</v>
      </c>
      <c r="G113" s="95">
        <f>G114</f>
        <v>0</v>
      </c>
      <c r="H113" s="107">
        <f t="shared" si="1"/>
        <v>0</v>
      </c>
    </row>
    <row r="114" spans="1:8" s="12" customFormat="1" ht="43.5" customHeight="1">
      <c r="A114" s="22" t="s">
        <v>145</v>
      </c>
      <c r="B114" s="64" t="s">
        <v>77</v>
      </c>
      <c r="C114" s="71">
        <v>123</v>
      </c>
      <c r="D114" s="37" t="s">
        <v>177</v>
      </c>
      <c r="E114" s="50" t="s">
        <v>173</v>
      </c>
      <c r="F114" s="79">
        <v>100</v>
      </c>
      <c r="G114" s="103">
        <v>0</v>
      </c>
      <c r="H114" s="107">
        <f t="shared" si="1"/>
        <v>0</v>
      </c>
    </row>
    <row r="115" spans="1:8" s="12" customFormat="1" ht="42" customHeight="1">
      <c r="A115" s="22" t="s">
        <v>19</v>
      </c>
      <c r="B115" s="64"/>
      <c r="C115" s="71"/>
      <c r="D115" s="38" t="s">
        <v>177</v>
      </c>
      <c r="E115" s="57" t="s">
        <v>171</v>
      </c>
      <c r="F115" s="77">
        <f>F116+F119+F122+F125+F134+F135</f>
        <v>12366.900000000001</v>
      </c>
      <c r="G115" s="93">
        <f>G116+G119+G122+G125+G134+G135</f>
        <v>1978</v>
      </c>
      <c r="H115" s="74">
        <f t="shared" si="1"/>
        <v>15.99430738503586</v>
      </c>
    </row>
    <row r="116" spans="1:8" s="12" customFormat="1" ht="43.5" customHeight="1">
      <c r="A116" s="29" t="s">
        <v>147</v>
      </c>
      <c r="B116" s="65" t="s">
        <v>79</v>
      </c>
      <c r="C116" s="69"/>
      <c r="D116" s="40"/>
      <c r="E116" s="43"/>
      <c r="F116" s="78">
        <f>F117+F118</f>
        <v>7590.5</v>
      </c>
      <c r="G116" s="94">
        <f>G117+G118</f>
        <v>1066.6</v>
      </c>
      <c r="H116" s="107">
        <f t="shared" si="1"/>
        <v>14.051775245372502</v>
      </c>
    </row>
    <row r="117" spans="1:8" s="12" customFormat="1" ht="24" customHeight="1">
      <c r="A117" s="22" t="s">
        <v>148</v>
      </c>
      <c r="B117" s="65" t="s">
        <v>79</v>
      </c>
      <c r="C117" s="71">
        <v>121</v>
      </c>
      <c r="D117" s="37" t="s">
        <v>177</v>
      </c>
      <c r="E117" s="50" t="s">
        <v>171</v>
      </c>
      <c r="F117" s="79">
        <v>5829.9</v>
      </c>
      <c r="G117" s="103">
        <v>827.6</v>
      </c>
      <c r="H117" s="107">
        <f t="shared" si="1"/>
        <v>14.195783804181891</v>
      </c>
    </row>
    <row r="118" spans="1:8" s="12" customFormat="1" ht="44.25" customHeight="1">
      <c r="A118" s="22" t="s">
        <v>74</v>
      </c>
      <c r="B118" s="65" t="s">
        <v>79</v>
      </c>
      <c r="C118" s="71">
        <v>129</v>
      </c>
      <c r="D118" s="37" t="s">
        <v>177</v>
      </c>
      <c r="E118" s="50" t="s">
        <v>171</v>
      </c>
      <c r="F118" s="79">
        <v>1760.6</v>
      </c>
      <c r="G118" s="103">
        <v>239</v>
      </c>
      <c r="H118" s="107">
        <f t="shared" si="1"/>
        <v>13.574917641713052</v>
      </c>
    </row>
    <row r="119" spans="1:8" s="12" customFormat="1" ht="30.75" customHeight="1">
      <c r="A119" s="29" t="s">
        <v>39</v>
      </c>
      <c r="B119" s="65" t="s">
        <v>81</v>
      </c>
      <c r="C119" s="72"/>
      <c r="D119" s="39"/>
      <c r="E119" s="43"/>
      <c r="F119" s="78">
        <f>F120+F121</f>
        <v>1336.4</v>
      </c>
      <c r="G119" s="94">
        <f>G120+G121</f>
        <v>341.2</v>
      </c>
      <c r="H119" s="107">
        <f t="shared" si="1"/>
        <v>25.531278060460938</v>
      </c>
    </row>
    <row r="120" spans="1:8" s="12" customFormat="1" ht="24" customHeight="1">
      <c r="A120" s="22" t="s">
        <v>148</v>
      </c>
      <c r="B120" s="65" t="s">
        <v>81</v>
      </c>
      <c r="C120" s="71">
        <v>121</v>
      </c>
      <c r="D120" s="37" t="s">
        <v>177</v>
      </c>
      <c r="E120" s="50" t="s">
        <v>171</v>
      </c>
      <c r="F120" s="79">
        <v>1026.4</v>
      </c>
      <c r="G120" s="103">
        <v>294.3</v>
      </c>
      <c r="H120" s="107">
        <f t="shared" si="1"/>
        <v>28.673031956352297</v>
      </c>
    </row>
    <row r="121" spans="1:8" s="12" customFormat="1" ht="44.25" customHeight="1">
      <c r="A121" s="22" t="s">
        <v>74</v>
      </c>
      <c r="B121" s="65" t="s">
        <v>81</v>
      </c>
      <c r="C121" s="71">
        <v>129</v>
      </c>
      <c r="D121" s="37" t="s">
        <v>177</v>
      </c>
      <c r="E121" s="50" t="s">
        <v>171</v>
      </c>
      <c r="F121" s="79">
        <v>310</v>
      </c>
      <c r="G121" s="103">
        <v>46.9</v>
      </c>
      <c r="H121" s="107">
        <f t="shared" si="1"/>
        <v>15.129032258064514</v>
      </c>
    </row>
    <row r="122" spans="1:8" s="12" customFormat="1" ht="58.5" customHeight="1">
      <c r="A122" s="22" t="s">
        <v>149</v>
      </c>
      <c r="B122" s="65" t="s">
        <v>100</v>
      </c>
      <c r="C122" s="71"/>
      <c r="D122" s="37"/>
      <c r="E122" s="50"/>
      <c r="F122" s="79">
        <f>F123+F124</f>
        <v>556.1</v>
      </c>
      <c r="G122" s="95">
        <f>G123+G124</f>
        <v>77.5</v>
      </c>
      <c r="H122" s="107">
        <f t="shared" si="1"/>
        <v>13.936342384463227</v>
      </c>
    </row>
    <row r="123" spans="1:8" s="12" customFormat="1" ht="22.5" customHeight="1">
      <c r="A123" s="22" t="s">
        <v>148</v>
      </c>
      <c r="B123" s="65" t="s">
        <v>100</v>
      </c>
      <c r="C123" s="72">
        <v>121</v>
      </c>
      <c r="D123" s="39" t="s">
        <v>177</v>
      </c>
      <c r="E123" s="43" t="s">
        <v>171</v>
      </c>
      <c r="F123" s="78">
        <v>427.1</v>
      </c>
      <c r="G123" s="97">
        <v>59.5</v>
      </c>
      <c r="H123" s="107">
        <f t="shared" si="1"/>
        <v>13.931163661905877</v>
      </c>
    </row>
    <row r="124" spans="1:8" s="12" customFormat="1" ht="44.25" customHeight="1">
      <c r="A124" s="22" t="s">
        <v>74</v>
      </c>
      <c r="B124" s="65" t="s">
        <v>100</v>
      </c>
      <c r="C124" s="72">
        <v>129</v>
      </c>
      <c r="D124" s="39" t="s">
        <v>177</v>
      </c>
      <c r="E124" s="43" t="s">
        <v>171</v>
      </c>
      <c r="F124" s="78">
        <v>129</v>
      </c>
      <c r="G124" s="97">
        <v>18</v>
      </c>
      <c r="H124" s="107">
        <f t="shared" si="1"/>
        <v>13.953488372093023</v>
      </c>
    </row>
    <row r="125" spans="1:8" s="12" customFormat="1" ht="45" customHeight="1">
      <c r="A125" s="21" t="s">
        <v>38</v>
      </c>
      <c r="B125" s="65" t="s">
        <v>80</v>
      </c>
      <c r="C125" s="72"/>
      <c r="D125" s="39"/>
      <c r="E125" s="43"/>
      <c r="F125" s="78">
        <f>F126+F127+F130+F128+F129+F131+F132</f>
        <v>2787.7</v>
      </c>
      <c r="G125" s="94">
        <f>G126+G127+G130+G128+G129+G131+G132</f>
        <v>485.2</v>
      </c>
      <c r="H125" s="107">
        <f t="shared" si="1"/>
        <v>17.40502923557054</v>
      </c>
    </row>
    <row r="126" spans="1:8" ht="23.25" customHeight="1">
      <c r="A126" s="22" t="s">
        <v>148</v>
      </c>
      <c r="B126" s="65" t="s">
        <v>80</v>
      </c>
      <c r="C126" s="71">
        <v>121</v>
      </c>
      <c r="D126" s="37" t="s">
        <v>177</v>
      </c>
      <c r="E126" s="50" t="s">
        <v>171</v>
      </c>
      <c r="F126" s="79">
        <v>734.1</v>
      </c>
      <c r="G126" s="103">
        <v>136.8</v>
      </c>
      <c r="H126" s="107">
        <f t="shared" si="1"/>
        <v>18.635063342868822</v>
      </c>
    </row>
    <row r="127" spans="1:8" ht="42.75" customHeight="1">
      <c r="A127" s="22" t="s">
        <v>74</v>
      </c>
      <c r="B127" s="65" t="s">
        <v>80</v>
      </c>
      <c r="C127" s="71">
        <v>129</v>
      </c>
      <c r="D127" s="37" t="s">
        <v>177</v>
      </c>
      <c r="E127" s="50" t="s">
        <v>171</v>
      </c>
      <c r="F127" s="79">
        <v>221.7</v>
      </c>
      <c r="G127" s="103">
        <v>41.2</v>
      </c>
      <c r="H127" s="107">
        <f t="shared" si="1"/>
        <v>18.58367162832657</v>
      </c>
    </row>
    <row r="128" spans="1:8" ht="26.25" customHeight="1">
      <c r="A128" s="21" t="s">
        <v>150</v>
      </c>
      <c r="B128" s="65" t="s">
        <v>80</v>
      </c>
      <c r="C128" s="71">
        <v>122</v>
      </c>
      <c r="D128" s="37" t="s">
        <v>177</v>
      </c>
      <c r="E128" s="50" t="s">
        <v>171</v>
      </c>
      <c r="F128" s="79">
        <v>25</v>
      </c>
      <c r="G128" s="103">
        <v>0.2</v>
      </c>
      <c r="H128" s="107">
        <f t="shared" si="1"/>
        <v>0.8</v>
      </c>
    </row>
    <row r="129" spans="1:8" ht="29.25" customHeight="1">
      <c r="A129" s="22" t="s">
        <v>1</v>
      </c>
      <c r="B129" s="65" t="s">
        <v>80</v>
      </c>
      <c r="C129" s="71">
        <v>244</v>
      </c>
      <c r="D129" s="37" t="s">
        <v>177</v>
      </c>
      <c r="E129" s="50" t="s">
        <v>171</v>
      </c>
      <c r="F129" s="79">
        <v>1779.9</v>
      </c>
      <c r="G129" s="103">
        <v>303.1</v>
      </c>
      <c r="H129" s="107">
        <f>G129/F129*100</f>
        <v>17.029046575650316</v>
      </c>
    </row>
    <row r="130" spans="1:8" ht="29.25" customHeight="1">
      <c r="A130" s="22" t="s">
        <v>151</v>
      </c>
      <c r="B130" s="65" t="s">
        <v>80</v>
      </c>
      <c r="C130" s="71">
        <v>831</v>
      </c>
      <c r="D130" s="37" t="s">
        <v>177</v>
      </c>
      <c r="E130" s="50" t="s">
        <v>171</v>
      </c>
      <c r="F130" s="79">
        <v>10</v>
      </c>
      <c r="G130" s="103">
        <v>0</v>
      </c>
      <c r="H130" s="107">
        <f t="shared" si="1"/>
        <v>0</v>
      </c>
    </row>
    <row r="131" spans="1:8" ht="15">
      <c r="A131" s="22" t="s">
        <v>132</v>
      </c>
      <c r="B131" s="65" t="s">
        <v>80</v>
      </c>
      <c r="C131" s="71">
        <v>852</v>
      </c>
      <c r="D131" s="37" t="s">
        <v>177</v>
      </c>
      <c r="E131" s="50" t="s">
        <v>171</v>
      </c>
      <c r="F131" s="79">
        <v>5</v>
      </c>
      <c r="G131" s="103">
        <v>0.4</v>
      </c>
      <c r="H131" s="107">
        <f t="shared" si="1"/>
        <v>8</v>
      </c>
    </row>
    <row r="132" spans="1:8" ht="15">
      <c r="A132" s="22" t="s">
        <v>33</v>
      </c>
      <c r="B132" s="65" t="s">
        <v>80</v>
      </c>
      <c r="C132" s="71">
        <v>853</v>
      </c>
      <c r="D132" s="37" t="s">
        <v>177</v>
      </c>
      <c r="E132" s="50" t="s">
        <v>171</v>
      </c>
      <c r="F132" s="79">
        <v>12</v>
      </c>
      <c r="G132" s="103">
        <v>3.5</v>
      </c>
      <c r="H132" s="107">
        <f t="shared" si="1"/>
        <v>29.166666666666668</v>
      </c>
    </row>
    <row r="133" spans="1:8" ht="45" customHeight="1">
      <c r="A133" s="22" t="s">
        <v>149</v>
      </c>
      <c r="B133" s="65" t="s">
        <v>89</v>
      </c>
      <c r="C133" s="71"/>
      <c r="D133" s="37"/>
      <c r="E133" s="50"/>
      <c r="F133" s="79">
        <f>F134</f>
        <v>36.2</v>
      </c>
      <c r="G133" s="95">
        <f>G134</f>
        <v>0</v>
      </c>
      <c r="H133" s="107">
        <f t="shared" si="1"/>
        <v>0</v>
      </c>
    </row>
    <row r="134" spans="1:8" ht="27.75" customHeight="1">
      <c r="A134" s="22" t="s">
        <v>1</v>
      </c>
      <c r="B134" s="65" t="s">
        <v>89</v>
      </c>
      <c r="C134" s="71">
        <v>244</v>
      </c>
      <c r="D134" s="37" t="s">
        <v>177</v>
      </c>
      <c r="E134" s="50" t="s">
        <v>171</v>
      </c>
      <c r="F134" s="79">
        <v>36.2</v>
      </c>
      <c r="G134" s="103">
        <v>0</v>
      </c>
      <c r="H134" s="107">
        <f t="shared" si="1"/>
        <v>0</v>
      </c>
    </row>
    <row r="135" spans="1:8" ht="42" customHeight="1">
      <c r="A135" s="22" t="s">
        <v>157</v>
      </c>
      <c r="B135" s="64" t="s">
        <v>93</v>
      </c>
      <c r="C135" s="71"/>
      <c r="D135" s="37"/>
      <c r="E135" s="44"/>
      <c r="F135" s="79">
        <f>F136</f>
        <v>60</v>
      </c>
      <c r="G135" s="95">
        <f>G136</f>
        <v>7.5</v>
      </c>
      <c r="H135" s="107">
        <f t="shared" si="1"/>
        <v>12.5</v>
      </c>
    </row>
    <row r="136" spans="1:8" ht="27.75" customHeight="1">
      <c r="A136" s="22" t="s">
        <v>1</v>
      </c>
      <c r="B136" s="64" t="s">
        <v>93</v>
      </c>
      <c r="C136" s="71">
        <v>244</v>
      </c>
      <c r="D136" s="37" t="s">
        <v>177</v>
      </c>
      <c r="E136" s="44" t="s">
        <v>171</v>
      </c>
      <c r="F136" s="79">
        <v>60</v>
      </c>
      <c r="G136" s="96">
        <v>7.5</v>
      </c>
      <c r="H136" s="107">
        <f t="shared" si="1"/>
        <v>12.5</v>
      </c>
    </row>
    <row r="137" spans="1:8" ht="27.75" customHeight="1">
      <c r="A137" s="84" t="s">
        <v>197</v>
      </c>
      <c r="B137" s="64"/>
      <c r="C137" s="71"/>
      <c r="D137" s="38" t="s">
        <v>177</v>
      </c>
      <c r="E137" s="57" t="s">
        <v>198</v>
      </c>
      <c r="F137" s="77">
        <f>F138</f>
        <v>211.39999999999998</v>
      </c>
      <c r="G137" s="93">
        <f>G138</f>
        <v>52.9</v>
      </c>
      <c r="H137" s="74">
        <f t="shared" si="1"/>
        <v>25.023651844843897</v>
      </c>
    </row>
    <row r="138" spans="1:8" ht="27.75" customHeight="1">
      <c r="A138" s="22" t="s">
        <v>40</v>
      </c>
      <c r="B138" s="64"/>
      <c r="C138" s="71">
        <v>540</v>
      </c>
      <c r="D138" s="38"/>
      <c r="E138" s="57"/>
      <c r="F138" s="79">
        <f>F139+F140+F141</f>
        <v>211.39999999999998</v>
      </c>
      <c r="G138" s="95">
        <f>G139+G140+G141</f>
        <v>52.9</v>
      </c>
      <c r="H138" s="107">
        <f t="shared" si="1"/>
        <v>25.023651844843897</v>
      </c>
    </row>
    <row r="139" spans="1:8" ht="27.75" customHeight="1">
      <c r="A139" s="22" t="s">
        <v>199</v>
      </c>
      <c r="B139" s="64" t="s">
        <v>87</v>
      </c>
      <c r="C139" s="71">
        <v>540</v>
      </c>
      <c r="D139" s="37" t="s">
        <v>177</v>
      </c>
      <c r="E139" s="44" t="s">
        <v>198</v>
      </c>
      <c r="F139" s="79">
        <v>74</v>
      </c>
      <c r="G139" s="96">
        <v>18.5</v>
      </c>
      <c r="H139" s="107">
        <f t="shared" si="1"/>
        <v>25</v>
      </c>
    </row>
    <row r="140" spans="1:8" ht="27.75" customHeight="1">
      <c r="A140" s="22" t="s">
        <v>200</v>
      </c>
      <c r="B140" s="64" t="s">
        <v>84</v>
      </c>
      <c r="C140" s="71">
        <v>540</v>
      </c>
      <c r="D140" s="37" t="s">
        <v>177</v>
      </c>
      <c r="E140" s="44" t="s">
        <v>198</v>
      </c>
      <c r="F140" s="79">
        <v>59.1</v>
      </c>
      <c r="G140" s="96">
        <v>14.8</v>
      </c>
      <c r="H140" s="107">
        <f t="shared" si="1"/>
        <v>25.042301184433164</v>
      </c>
    </row>
    <row r="141" spans="1:8" ht="57.75" customHeight="1">
      <c r="A141" s="22" t="s">
        <v>201</v>
      </c>
      <c r="B141" s="64" t="s">
        <v>103</v>
      </c>
      <c r="C141" s="71">
        <v>540</v>
      </c>
      <c r="D141" s="37" t="s">
        <v>177</v>
      </c>
      <c r="E141" s="44" t="s">
        <v>198</v>
      </c>
      <c r="F141" s="79">
        <v>78.3</v>
      </c>
      <c r="G141" s="96">
        <v>19.6</v>
      </c>
      <c r="H141" s="107">
        <f t="shared" si="1"/>
        <v>25.031928480204346</v>
      </c>
    </row>
    <row r="142" spans="1:8" ht="15">
      <c r="A142" s="21" t="s">
        <v>152</v>
      </c>
      <c r="B142" s="65"/>
      <c r="C142" s="72"/>
      <c r="D142" s="40" t="s">
        <v>177</v>
      </c>
      <c r="E142" s="42" t="s">
        <v>181</v>
      </c>
      <c r="F142" s="75">
        <f>F143</f>
        <v>100</v>
      </c>
      <c r="G142" s="91">
        <f>G143</f>
        <v>0</v>
      </c>
      <c r="H142" s="74">
        <f t="shared" si="1"/>
        <v>0</v>
      </c>
    </row>
    <row r="143" spans="1:8" ht="27" customHeight="1">
      <c r="A143" s="21" t="s">
        <v>153</v>
      </c>
      <c r="B143" s="65" t="s">
        <v>82</v>
      </c>
      <c r="C143" s="72"/>
      <c r="D143" s="39"/>
      <c r="E143" s="43"/>
      <c r="F143" s="78">
        <f>F144</f>
        <v>100</v>
      </c>
      <c r="G143" s="94">
        <f>G144</f>
        <v>0</v>
      </c>
      <c r="H143" s="107">
        <f t="shared" si="1"/>
        <v>0</v>
      </c>
    </row>
    <row r="144" spans="1:8" ht="15">
      <c r="A144" s="21" t="s">
        <v>21</v>
      </c>
      <c r="B144" s="65" t="s">
        <v>82</v>
      </c>
      <c r="C144" s="72">
        <v>870</v>
      </c>
      <c r="D144" s="39" t="s">
        <v>177</v>
      </c>
      <c r="E144" s="43" t="s">
        <v>181</v>
      </c>
      <c r="F144" s="78">
        <v>100</v>
      </c>
      <c r="G144" s="97">
        <v>0</v>
      </c>
      <c r="H144" s="107">
        <f t="shared" si="1"/>
        <v>0</v>
      </c>
    </row>
    <row r="145" spans="1:8" ht="15">
      <c r="A145" s="22" t="s">
        <v>20</v>
      </c>
      <c r="B145" s="65"/>
      <c r="C145" s="72"/>
      <c r="D145" s="40" t="s">
        <v>177</v>
      </c>
      <c r="E145" s="42" t="s">
        <v>182</v>
      </c>
      <c r="F145" s="75">
        <f>F146+F148+F151+F153+F155+F157+F159</f>
        <v>2043.3</v>
      </c>
      <c r="G145" s="91">
        <f>G146+G148+G151+G153+G155+G157+G159</f>
        <v>290.7</v>
      </c>
      <c r="H145" s="74">
        <f t="shared" si="1"/>
        <v>14.226985758332109</v>
      </c>
    </row>
    <row r="146" spans="1:8" ht="41.25" customHeight="1">
      <c r="A146" s="25" t="s">
        <v>154</v>
      </c>
      <c r="B146" s="64" t="s">
        <v>90</v>
      </c>
      <c r="C146" s="71"/>
      <c r="D146" s="37"/>
      <c r="E146" s="44"/>
      <c r="F146" s="79">
        <f>F147</f>
        <v>337.3</v>
      </c>
      <c r="G146" s="95">
        <f>G147</f>
        <v>1.7</v>
      </c>
      <c r="H146" s="107">
        <f t="shared" si="1"/>
        <v>0.5040023717758672</v>
      </c>
    </row>
    <row r="147" spans="1:8" ht="27" customHeight="1">
      <c r="A147" s="22" t="s">
        <v>1</v>
      </c>
      <c r="B147" s="64" t="s">
        <v>90</v>
      </c>
      <c r="C147" s="71">
        <v>244</v>
      </c>
      <c r="D147" s="37" t="s">
        <v>177</v>
      </c>
      <c r="E147" s="50" t="s">
        <v>182</v>
      </c>
      <c r="F147" s="79">
        <v>337.3</v>
      </c>
      <c r="G147" s="103">
        <v>1.7</v>
      </c>
      <c r="H147" s="107">
        <f t="shared" si="1"/>
        <v>0.5040023717758672</v>
      </c>
    </row>
    <row r="148" spans="1:8" ht="29.25" customHeight="1">
      <c r="A148" s="25" t="s">
        <v>155</v>
      </c>
      <c r="B148" s="64" t="s">
        <v>91</v>
      </c>
      <c r="C148" s="71"/>
      <c r="D148" s="37"/>
      <c r="E148" s="44"/>
      <c r="F148" s="79">
        <f>F149+F150</f>
        <v>120</v>
      </c>
      <c r="G148" s="95">
        <f>G149+G150</f>
        <v>0</v>
      </c>
      <c r="H148" s="107">
        <f t="shared" si="1"/>
        <v>0</v>
      </c>
    </row>
    <row r="149" spans="1:8" ht="27" customHeight="1">
      <c r="A149" s="22" t="s">
        <v>1</v>
      </c>
      <c r="B149" s="64" t="s">
        <v>91</v>
      </c>
      <c r="C149" s="71">
        <v>244</v>
      </c>
      <c r="D149" s="37" t="s">
        <v>177</v>
      </c>
      <c r="E149" s="44" t="s">
        <v>182</v>
      </c>
      <c r="F149" s="79">
        <v>100</v>
      </c>
      <c r="G149" s="96">
        <v>0</v>
      </c>
      <c r="H149" s="107">
        <f t="shared" si="1"/>
        <v>0</v>
      </c>
    </row>
    <row r="150" spans="1:8" ht="21" customHeight="1">
      <c r="A150" s="22" t="s">
        <v>33</v>
      </c>
      <c r="B150" s="64" t="s">
        <v>91</v>
      </c>
      <c r="C150" s="71">
        <v>853</v>
      </c>
      <c r="D150" s="37" t="s">
        <v>177</v>
      </c>
      <c r="E150" s="44" t="s">
        <v>182</v>
      </c>
      <c r="F150" s="79">
        <v>20</v>
      </c>
      <c r="G150" s="96">
        <v>0</v>
      </c>
      <c r="H150" s="107">
        <f aca="true" t="shared" si="2" ref="H150:H177">G150/F150*100</f>
        <v>0</v>
      </c>
    </row>
    <row r="151" spans="1:8" ht="41.25" customHeight="1">
      <c r="A151" s="22" t="s">
        <v>156</v>
      </c>
      <c r="B151" s="64" t="s">
        <v>92</v>
      </c>
      <c r="C151" s="71"/>
      <c r="D151" s="37"/>
      <c r="E151" s="44"/>
      <c r="F151" s="79">
        <f>F152</f>
        <v>50</v>
      </c>
      <c r="G151" s="95">
        <f>G152</f>
        <v>13</v>
      </c>
      <c r="H151" s="107">
        <f t="shared" si="2"/>
        <v>26</v>
      </c>
    </row>
    <row r="152" spans="1:8" ht="22.5" customHeight="1">
      <c r="A152" s="22" t="s">
        <v>204</v>
      </c>
      <c r="B152" s="64" t="s">
        <v>92</v>
      </c>
      <c r="C152" s="71">
        <v>350</v>
      </c>
      <c r="D152" s="37" t="s">
        <v>177</v>
      </c>
      <c r="E152" s="44" t="s">
        <v>182</v>
      </c>
      <c r="F152" s="79">
        <v>50</v>
      </c>
      <c r="G152" s="96">
        <v>13</v>
      </c>
      <c r="H152" s="107">
        <f t="shared" si="2"/>
        <v>26</v>
      </c>
    </row>
    <row r="153" spans="1:8" ht="60" customHeight="1">
      <c r="A153" s="22" t="s">
        <v>158</v>
      </c>
      <c r="B153" s="64" t="s">
        <v>94</v>
      </c>
      <c r="C153" s="71"/>
      <c r="D153" s="37"/>
      <c r="E153" s="50"/>
      <c r="F153" s="79">
        <f>F154</f>
        <v>1036</v>
      </c>
      <c r="G153" s="95">
        <f>G154</f>
        <v>167.3</v>
      </c>
      <c r="H153" s="107">
        <f t="shared" si="2"/>
        <v>16.14864864864865</v>
      </c>
    </row>
    <row r="154" spans="1:8" ht="27" customHeight="1">
      <c r="A154" s="22" t="s">
        <v>1</v>
      </c>
      <c r="B154" s="64" t="s">
        <v>94</v>
      </c>
      <c r="C154" s="71">
        <v>244</v>
      </c>
      <c r="D154" s="37" t="s">
        <v>177</v>
      </c>
      <c r="E154" s="50" t="s">
        <v>182</v>
      </c>
      <c r="F154" s="79">
        <v>1036</v>
      </c>
      <c r="G154" s="103">
        <v>167.3</v>
      </c>
      <c r="H154" s="107">
        <f t="shared" si="2"/>
        <v>16.14864864864865</v>
      </c>
    </row>
    <row r="155" spans="1:8" ht="42" customHeight="1">
      <c r="A155" s="22" t="s">
        <v>159</v>
      </c>
      <c r="B155" s="64" t="s">
        <v>97</v>
      </c>
      <c r="C155" s="71"/>
      <c r="D155" s="37"/>
      <c r="E155" s="50"/>
      <c r="F155" s="79">
        <f>F156</f>
        <v>50</v>
      </c>
      <c r="G155" s="95">
        <f>G156</f>
        <v>0</v>
      </c>
      <c r="H155" s="107">
        <f t="shared" si="2"/>
        <v>0</v>
      </c>
    </row>
    <row r="156" spans="1:8" ht="30" customHeight="1">
      <c r="A156" s="22" t="s">
        <v>1</v>
      </c>
      <c r="B156" s="64" t="s">
        <v>97</v>
      </c>
      <c r="C156" s="71">
        <v>244</v>
      </c>
      <c r="D156" s="37" t="s">
        <v>177</v>
      </c>
      <c r="E156" s="50" t="s">
        <v>182</v>
      </c>
      <c r="F156" s="79">
        <v>50</v>
      </c>
      <c r="G156" s="103">
        <v>0</v>
      </c>
      <c r="H156" s="107">
        <f t="shared" si="2"/>
        <v>0</v>
      </c>
    </row>
    <row r="157" spans="1:8" ht="27" customHeight="1">
      <c r="A157" s="22" t="s">
        <v>101</v>
      </c>
      <c r="B157" s="64" t="s">
        <v>102</v>
      </c>
      <c r="C157" s="71"/>
      <c r="D157" s="37"/>
      <c r="E157" s="50"/>
      <c r="F157" s="79">
        <f>F158</f>
        <v>50</v>
      </c>
      <c r="G157" s="95">
        <f>G158</f>
        <v>0</v>
      </c>
      <c r="H157" s="107">
        <f t="shared" si="2"/>
        <v>0</v>
      </c>
    </row>
    <row r="158" spans="1:8" ht="27" customHeight="1">
      <c r="A158" s="22" t="s">
        <v>1</v>
      </c>
      <c r="B158" s="64" t="s">
        <v>102</v>
      </c>
      <c r="C158" s="71">
        <v>244</v>
      </c>
      <c r="D158" s="37" t="s">
        <v>177</v>
      </c>
      <c r="E158" s="50" t="s">
        <v>182</v>
      </c>
      <c r="F158" s="79">
        <v>50</v>
      </c>
      <c r="G158" s="103">
        <v>0</v>
      </c>
      <c r="H158" s="107">
        <f t="shared" si="2"/>
        <v>0</v>
      </c>
    </row>
    <row r="159" spans="1:8" ht="57" customHeight="1">
      <c r="A159" s="22" t="s">
        <v>160</v>
      </c>
      <c r="B159" s="64" t="s">
        <v>161</v>
      </c>
      <c r="C159" s="71"/>
      <c r="D159" s="37"/>
      <c r="E159" s="50"/>
      <c r="F159" s="79">
        <f>F160</f>
        <v>400</v>
      </c>
      <c r="G159" s="95">
        <f>G160</f>
        <v>108.7</v>
      </c>
      <c r="H159" s="107">
        <f t="shared" si="2"/>
        <v>27.175</v>
      </c>
    </row>
    <row r="160" spans="1:8" ht="27" customHeight="1">
      <c r="A160" s="22" t="s">
        <v>1</v>
      </c>
      <c r="B160" s="64" t="s">
        <v>161</v>
      </c>
      <c r="C160" s="71">
        <v>244</v>
      </c>
      <c r="D160" s="37" t="s">
        <v>177</v>
      </c>
      <c r="E160" s="50" t="s">
        <v>182</v>
      </c>
      <c r="F160" s="79">
        <v>400</v>
      </c>
      <c r="G160" s="103">
        <v>108.7</v>
      </c>
      <c r="H160" s="107">
        <f t="shared" si="2"/>
        <v>27.175</v>
      </c>
    </row>
    <row r="161" spans="1:8" ht="15">
      <c r="A161" s="21" t="s">
        <v>22</v>
      </c>
      <c r="B161" s="65"/>
      <c r="C161" s="72"/>
      <c r="D161" s="40" t="s">
        <v>178</v>
      </c>
      <c r="E161" s="42" t="s">
        <v>173</v>
      </c>
      <c r="F161" s="75">
        <f>F162+F164+F165</f>
        <v>254.4</v>
      </c>
      <c r="G161" s="91">
        <f>G162+G164+G165</f>
        <v>42.8</v>
      </c>
      <c r="H161" s="74">
        <f t="shared" si="2"/>
        <v>16.82389937106918</v>
      </c>
    </row>
    <row r="162" spans="1:8" ht="40.5" customHeight="1">
      <c r="A162" s="21" t="s">
        <v>45</v>
      </c>
      <c r="B162" s="65" t="s">
        <v>95</v>
      </c>
      <c r="C162" s="72"/>
      <c r="D162" s="39"/>
      <c r="E162" s="43"/>
      <c r="F162" s="78">
        <f>F163</f>
        <v>195.4</v>
      </c>
      <c r="G162" s="94">
        <f>G163</f>
        <v>32.6</v>
      </c>
      <c r="H162" s="107">
        <f t="shared" si="2"/>
        <v>16.68372569089048</v>
      </c>
    </row>
    <row r="163" spans="1:8" ht="23.25" customHeight="1">
      <c r="A163" s="22" t="s">
        <v>162</v>
      </c>
      <c r="B163" s="65" t="s">
        <v>95</v>
      </c>
      <c r="C163" s="72">
        <v>121</v>
      </c>
      <c r="D163" s="39" t="s">
        <v>178</v>
      </c>
      <c r="E163" s="59" t="s">
        <v>173</v>
      </c>
      <c r="F163" s="78">
        <v>195.4</v>
      </c>
      <c r="G163" s="104">
        <v>32.6</v>
      </c>
      <c r="H163" s="107">
        <f t="shared" si="2"/>
        <v>16.68372569089048</v>
      </c>
    </row>
    <row r="164" spans="1:8" ht="42.75" customHeight="1">
      <c r="A164" s="22" t="s">
        <v>74</v>
      </c>
      <c r="B164" s="65" t="s">
        <v>95</v>
      </c>
      <c r="C164" s="72">
        <v>129</v>
      </c>
      <c r="D164" s="39" t="s">
        <v>178</v>
      </c>
      <c r="E164" s="59" t="s">
        <v>173</v>
      </c>
      <c r="F164" s="78">
        <v>59</v>
      </c>
      <c r="G164" s="104">
        <v>10.2</v>
      </c>
      <c r="H164" s="107">
        <f t="shared" si="2"/>
        <v>17.28813559322034</v>
      </c>
    </row>
    <row r="165" spans="1:8" ht="27" customHeight="1">
      <c r="A165" s="22" t="s">
        <v>1</v>
      </c>
      <c r="B165" s="65" t="s">
        <v>95</v>
      </c>
      <c r="C165" s="72">
        <v>244</v>
      </c>
      <c r="D165" s="39" t="s">
        <v>178</v>
      </c>
      <c r="E165" s="59" t="s">
        <v>173</v>
      </c>
      <c r="F165" s="78">
        <v>0</v>
      </c>
      <c r="G165" s="104">
        <v>0</v>
      </c>
      <c r="H165" s="74"/>
    </row>
    <row r="166" spans="1:8" ht="27" customHeight="1">
      <c r="A166" s="22" t="s">
        <v>36</v>
      </c>
      <c r="B166" s="65"/>
      <c r="C166" s="72"/>
      <c r="D166" s="40" t="s">
        <v>175</v>
      </c>
      <c r="E166" s="60" t="s">
        <v>177</v>
      </c>
      <c r="F166" s="75">
        <f>F167</f>
        <v>232.8</v>
      </c>
      <c r="G166" s="91">
        <f>G167</f>
        <v>58.2</v>
      </c>
      <c r="H166" s="74">
        <f t="shared" si="2"/>
        <v>25</v>
      </c>
    </row>
    <row r="167" spans="1:8" ht="21.75" customHeight="1">
      <c r="A167" s="21" t="s">
        <v>40</v>
      </c>
      <c r="B167" s="65"/>
      <c r="C167" s="72">
        <v>540</v>
      </c>
      <c r="D167" s="39" t="s">
        <v>175</v>
      </c>
      <c r="E167" s="59" t="s">
        <v>177</v>
      </c>
      <c r="F167" s="75">
        <f>F168+F169</f>
        <v>232.8</v>
      </c>
      <c r="G167" s="91">
        <f>G168+G169</f>
        <v>58.2</v>
      </c>
      <c r="H167" s="74">
        <f t="shared" si="2"/>
        <v>25</v>
      </c>
    </row>
    <row r="168" spans="1:8" ht="27" customHeight="1">
      <c r="A168" s="22" t="s">
        <v>41</v>
      </c>
      <c r="B168" s="65" t="s">
        <v>83</v>
      </c>
      <c r="C168" s="72">
        <v>540</v>
      </c>
      <c r="D168" s="39" t="s">
        <v>175</v>
      </c>
      <c r="E168" s="59" t="s">
        <v>177</v>
      </c>
      <c r="F168" s="78">
        <v>176.1</v>
      </c>
      <c r="G168" s="104">
        <v>44</v>
      </c>
      <c r="H168" s="107">
        <f t="shared" si="2"/>
        <v>24.98580352072686</v>
      </c>
    </row>
    <row r="169" spans="1:8" ht="27" customHeight="1">
      <c r="A169" s="22" t="s">
        <v>42</v>
      </c>
      <c r="B169" s="65" t="s">
        <v>85</v>
      </c>
      <c r="C169" s="72">
        <v>540</v>
      </c>
      <c r="D169" s="39" t="s">
        <v>175</v>
      </c>
      <c r="E169" s="59" t="s">
        <v>177</v>
      </c>
      <c r="F169" s="78">
        <v>56.7</v>
      </c>
      <c r="G169" s="104">
        <v>14.2</v>
      </c>
      <c r="H169" s="107">
        <f t="shared" si="2"/>
        <v>25.044091710758376</v>
      </c>
    </row>
    <row r="170" spans="1:8" ht="27" customHeight="1">
      <c r="A170" s="22" t="s">
        <v>10</v>
      </c>
      <c r="B170" s="65"/>
      <c r="C170" s="72"/>
      <c r="D170" s="40" t="s">
        <v>175</v>
      </c>
      <c r="E170" s="60" t="s">
        <v>178</v>
      </c>
      <c r="F170" s="75">
        <f>F171</f>
        <v>165.2</v>
      </c>
      <c r="G170" s="91">
        <f>G171</f>
        <v>41.3</v>
      </c>
      <c r="H170" s="74">
        <f t="shared" si="2"/>
        <v>25</v>
      </c>
    </row>
    <row r="171" spans="1:8" ht="27" customHeight="1">
      <c r="A171" s="21" t="s">
        <v>40</v>
      </c>
      <c r="B171" s="65"/>
      <c r="C171" s="72">
        <v>540</v>
      </c>
      <c r="D171" s="39" t="s">
        <v>175</v>
      </c>
      <c r="E171" s="59" t="s">
        <v>178</v>
      </c>
      <c r="F171" s="78">
        <f>F172+F173</f>
        <v>165.2</v>
      </c>
      <c r="G171" s="94">
        <f>G172+G173</f>
        <v>41.3</v>
      </c>
      <c r="H171" s="107">
        <f t="shared" si="2"/>
        <v>25</v>
      </c>
    </row>
    <row r="172" spans="1:8" ht="41.25" customHeight="1">
      <c r="A172" s="22" t="s">
        <v>43</v>
      </c>
      <c r="B172" s="65" t="s">
        <v>86</v>
      </c>
      <c r="C172" s="72">
        <v>540</v>
      </c>
      <c r="D172" s="39" t="s">
        <v>175</v>
      </c>
      <c r="E172" s="59" t="s">
        <v>178</v>
      </c>
      <c r="F172" s="78">
        <v>41.8</v>
      </c>
      <c r="G172" s="104">
        <v>10.5</v>
      </c>
      <c r="H172" s="107">
        <f t="shared" si="2"/>
        <v>25.119617224880386</v>
      </c>
    </row>
    <row r="173" spans="1:8" ht="27" customHeight="1">
      <c r="A173" s="22" t="s">
        <v>44</v>
      </c>
      <c r="B173" s="65" t="s">
        <v>88</v>
      </c>
      <c r="C173" s="72">
        <v>540</v>
      </c>
      <c r="D173" s="39" t="s">
        <v>175</v>
      </c>
      <c r="E173" s="59" t="s">
        <v>178</v>
      </c>
      <c r="F173" s="78">
        <v>123.4</v>
      </c>
      <c r="G173" s="104">
        <v>30.8</v>
      </c>
      <c r="H173" s="107">
        <f t="shared" si="2"/>
        <v>24.959481361426256</v>
      </c>
    </row>
    <row r="174" spans="1:8" ht="15">
      <c r="A174" s="22" t="s">
        <v>46</v>
      </c>
      <c r="B174" s="65"/>
      <c r="C174" s="72"/>
      <c r="D174" s="40" t="s">
        <v>170</v>
      </c>
      <c r="E174" s="60" t="s">
        <v>176</v>
      </c>
      <c r="F174" s="75">
        <f>F175</f>
        <v>529</v>
      </c>
      <c r="G174" s="91">
        <f>G175</f>
        <v>132.2</v>
      </c>
      <c r="H174" s="74">
        <f t="shared" si="2"/>
        <v>24.990548204158788</v>
      </c>
    </row>
    <row r="175" spans="1:8" ht="15">
      <c r="A175" s="21" t="s">
        <v>23</v>
      </c>
      <c r="B175" s="65"/>
      <c r="C175" s="72"/>
      <c r="D175" s="40" t="s">
        <v>170</v>
      </c>
      <c r="E175" s="60" t="s">
        <v>177</v>
      </c>
      <c r="F175" s="75">
        <f>F177</f>
        <v>529</v>
      </c>
      <c r="G175" s="91">
        <f>G177</f>
        <v>132.2</v>
      </c>
      <c r="H175" s="74">
        <f t="shared" si="2"/>
        <v>24.990548204158788</v>
      </c>
    </row>
    <row r="176" spans="1:8" ht="27" customHeight="1">
      <c r="A176" s="30" t="s">
        <v>163</v>
      </c>
      <c r="B176" s="65" t="s">
        <v>96</v>
      </c>
      <c r="C176" s="71"/>
      <c r="D176" s="37"/>
      <c r="E176" s="50"/>
      <c r="F176" s="79">
        <f>F177</f>
        <v>529</v>
      </c>
      <c r="G176" s="95">
        <f>G177</f>
        <v>132.2</v>
      </c>
      <c r="H176" s="107">
        <f t="shared" si="2"/>
        <v>24.990548204158788</v>
      </c>
    </row>
    <row r="177" spans="1:8" ht="26.25" customHeight="1">
      <c r="A177" s="31" t="s">
        <v>24</v>
      </c>
      <c r="B177" s="65" t="s">
        <v>96</v>
      </c>
      <c r="C177" s="71">
        <v>321</v>
      </c>
      <c r="D177" s="61" t="s">
        <v>170</v>
      </c>
      <c r="E177" s="53" t="s">
        <v>177</v>
      </c>
      <c r="F177" s="79">
        <v>529</v>
      </c>
      <c r="G177" s="100">
        <v>132.2</v>
      </c>
      <c r="H177" s="107">
        <f t="shared" si="2"/>
        <v>24.990548204158788</v>
      </c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3" ht="33" customHeight="1"/>
    <row r="200" ht="31.5" customHeight="1"/>
    <row r="206" ht="29.25" customHeight="1"/>
    <row r="209" ht="33.75" customHeight="1">
      <c r="H209" s="15"/>
    </row>
    <row r="211" ht="33.75" customHeight="1"/>
    <row r="227" ht="20.25" customHeight="1"/>
  </sheetData>
  <sheetProtection/>
  <autoFilter ref="A9:H9"/>
  <mergeCells count="3">
    <mergeCell ref="A5:F5"/>
    <mergeCell ref="A6:F6"/>
    <mergeCell ref="C2:G2"/>
  </mergeCells>
  <printOptions/>
  <pageMargins left="0.7874015748031497" right="0.3937007874015748" top="0" bottom="0" header="0" footer="0"/>
  <pageSetup fitToHeight="0" fitToWidth="1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2018-05-07T07:15:54Z</cp:lastPrinted>
  <dcterms:created xsi:type="dcterms:W3CDTF">2002-03-11T10:22:12Z</dcterms:created>
  <dcterms:modified xsi:type="dcterms:W3CDTF">2018-05-07T07:15:57Z</dcterms:modified>
  <cp:category/>
  <cp:version/>
  <cp:contentType/>
  <cp:contentStatus/>
</cp:coreProperties>
</file>