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'2014'!$A$9:$G$9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<sst xmlns="http://schemas.openxmlformats.org/spreadsheetml/2006/main" count="442" uniqueCount="232">
  <si>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</si>
  <si>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</si>
  <si>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</si>
  <si>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</si>
  <si>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</si>
  <si>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</si>
  <si>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</si>
  <si>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</si>
  <si>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</si>
  <si>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</si>
  <si>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</si>
  <si>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</si>
  <si>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</si>
  <si>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</si>
  <si>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</si>
  <si>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</si>
  <si>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</si>
  <si>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</si>
  <si>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</si>
  <si>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</si>
  <si>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</si>
  <si>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</si>
  <si>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</si>
  <si>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</si>
  <si>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</si>
  <si>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</si>
  <si>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</si>
  <si>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</si>
  <si>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</si>
  <si>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</si>
  <si>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</si>
  <si>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</si>
  <si>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</si>
  <si>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</si>
  <si>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</si>
  <si>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</si>
  <si>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</si>
  <si>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</si>
  <si>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</si>
  <si>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</si>
  <si>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</si>
  <si>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</si>
  <si>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</si>
  <si>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</si>
  <si>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</si>
  <si>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</si>
  <si>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</si>
  <si>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</si>
  <si>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</si>
  <si>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</si>
  <si>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</si>
  <si>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</si>
  <si>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</si>
  <si>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</si>
  <si>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</si>
  <si>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</si>
  <si>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</si>
  <si>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</si>
  <si>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</si>
  <si>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</si>
  <si>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</si>
  <si>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</si>
  <si>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</si>
  <si>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</si>
  <si>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</si>
  <si>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</si>
  <si>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</si>
  <si>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</si>
  <si>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</si>
  <si>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</si>
  <si>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</si>
  <si>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</si>
  <si>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</si>
  <si>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</si>
  <si>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</si>
  <si>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</si>
  <si>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</si>
  <si>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</si>
  <si>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</si>
  <si>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</si>
  <si>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</si>
  <si>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</si>
  <si>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</si>
  <si>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</si>
  <si>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</si>
  <si>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</si>
  <si>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</si>
  <si>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</si>
  <si>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</si>
  <si>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</si>
  <si>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</si>
  <si>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</si>
  <si>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</si>
  <si>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</si>
  <si>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</si>
  <si>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</si>
  <si>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</si>
  <si>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</si>
  <si>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</si>
  <si>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</si>
  <si>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</si>
  <si>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</si>
  <si>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</si>
  <si>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</si>
  <si>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</si>
  <si>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</si>
  <si>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</si>
  <si>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</si>
  <si>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</si>
  <si>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</si>
  <si>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</si>
  <si>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</si>
  <si>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</si>
  <si>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</si>
  <si>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</si>
  <si>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</si>
  <si>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</si>
  <si>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</si>
  <si>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</si>
  <si>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</si>
  <si>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</si>
  <si>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</si>
  <si>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</si>
  <si>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</si>
  <si>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</si>
  <si>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</si>
  <si>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</si>
  <si>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</si>
  <si>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</si>
  <si>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</si>
  <si>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</si>
  <si>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</si>
  <si>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</si>
  <si>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</si>
  <si>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</si>
  <si>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</si>
  <si>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</si>
  <si>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71 3 10 15540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</si>
  <si>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</si>
  <si>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</si>
  <si>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</si>
  <si>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</si>
  <si>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</si>
  <si>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</si>
  <si>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</si>
  <si>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</si>
  <si>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</si>
  <si>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</si>
  <si>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</si>
  <si>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</si>
  <si>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</si>
  <si>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</si>
  <si>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</si>
  <si>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</si>
  <si>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</si>
  <si>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</si>
  <si>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</si>
  <si>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</si>
  <si>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</si>
  <si>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</si>
  <si>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</si>
  <si>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</si>
  <si>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</si>
  <si>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</si>
  <si>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</si>
  <si>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</si>
  <si>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</si>
  <si>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</si>
  <si>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</si>
  <si>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</si>
  <si>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</si>
  <si>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</si>
  <si>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</si>
  <si>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</si>
  <si>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</si>
  <si>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</si>
  <si>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</si>
  <si>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</si>
  <si>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</si>
  <si>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</si>
  <si>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</si>
  <si>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</si>
  <si>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</si>
  <si>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</si>
  <si>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</si>
  <si>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</si>
  <si>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</si>
  <si>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</si>
  <si>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</si>
  <si>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</si>
  <si>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</si>
  <si>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</si>
  <si>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</si>
  <si>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</si>
  <si>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</si>
  <si>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</si>
  <si>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</si>
  <si>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</si>
  <si>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</si>
  <si>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</si>
  <si>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</si>
  <si>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</si>
  <si>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</si>
  <si>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</si>
  <si>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</si>
  <si>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</si>
  <si>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</si>
  <si>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</si>
  <si>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</si>
  <si>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</si>
  <si>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</si>
  <si>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</si>
  <si>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Подготовка и проведение мероприятий, посвященных Дню образования Ленинградской области</t>
  </si>
  <si>
    <t>71 3 10 72030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</si>
  <si>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</si>
  <si>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</si>
  <si>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</si>
  <si>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0</t>
  </si>
  <si>
    <t xml:space="preserve">            Приложение  4</t>
  </si>
  <si>
    <t xml:space="preserve">  </t>
  </si>
  <si>
    <t>71 8 10 15530</t>
  </si>
  <si>
    <t xml:space="preserve"> </t>
  </si>
  <si>
    <t>71 8 10  00000</t>
  </si>
  <si>
    <t>Непрограммные расходы органов МСУ</t>
  </si>
  <si>
    <t>НМКУ "Служба по благоустройству и бытовому обслуживанию"                          Другие вопросы в области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</si>
  <si>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</si>
  <si>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Проведение мероприятий по обеспечению публикации муниципальных правовых актов и информированию населения о деятельности ОМСУ</t>
  </si>
  <si>
    <t>62 9 00 17110</t>
  </si>
  <si>
    <t xml:space="preserve">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2017 год</t>
  </si>
  <si>
    <r>
      <rPr>
        <b/>
        <sz val="9"/>
        <rFont val="Times New Roman"/>
        <family val="1"/>
      </rPr>
      <t>Исполнение</t>
    </r>
    <r>
      <rPr>
        <b/>
        <sz val="10"/>
        <rFont val="Times New Roman"/>
        <family val="1"/>
      </rPr>
      <t xml:space="preserve"> за 2017 год    </t>
    </r>
    <r>
      <rPr>
        <sz val="10"/>
        <rFont val="Times New Roman"/>
        <family val="1"/>
      </rPr>
      <t xml:space="preserve"> тыс.руб.</t>
    </r>
  </si>
  <si>
    <r>
      <t xml:space="preserve">%      </t>
    </r>
    <r>
      <rPr>
        <b/>
        <sz val="8"/>
        <rFont val="Times New Roman"/>
        <family val="1"/>
      </rPr>
      <t>исполнения</t>
    </r>
  </si>
  <si>
    <t xml:space="preserve">                                      к Решению Совета депутатов                                                                      Новосветского  сельского поселения                                                             Гатчинского муниципального района                                                                      от   29  марта  2018 года  № 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</si>
</sst>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  <numFmt numFmtId="175" formatCode="0.0%"/>
    <numFmt numFmtId="176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5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7" fillId="0" borderId="10" xfId="59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7" fillId="34" borderId="10" xfId="59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wrapText="1"/>
    </xf>
    <xf numFmtId="2" fontId="7" fillId="34" borderId="11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 wrapText="1"/>
    </xf>
    <xf numFmtId="2" fontId="7" fillId="0" borderId="10" xfId="59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0" fontId="7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center" wrapText="1"/>
    </xf>
    <xf numFmtId="0" fontId="13" fillId="34" borderId="10" xfId="0" applyNumberFormat="1" applyFont="1" applyFill="1" applyBorder="1" applyAlignment="1">
      <alignment horizontal="center" wrapText="1"/>
    </xf>
    <xf numFmtId="0" fontId="11" fillId="34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34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 readingOrder="1"/>
    </xf>
    <xf numFmtId="0" fontId="7" fillId="33" borderId="10" xfId="0" applyNumberFormat="1" applyFont="1" applyFill="1" applyBorder="1" applyAlignment="1">
      <alignment horizontal="left" wrapText="1" readingOrder="1"/>
    </xf>
    <xf numFmtId="0" fontId="7" fillId="0" borderId="10" xfId="0" applyNumberFormat="1" applyFont="1" applyBorder="1" applyAlignment="1">
      <alignment horizontal="left" wrapText="1" readingOrder="1"/>
    </xf>
    <xf numFmtId="0" fontId="10" fillId="0" borderId="10" xfId="0" applyNumberFormat="1" applyFont="1" applyFill="1" applyBorder="1" applyAlignment="1">
      <alignment horizontal="left" wrapText="1" readingOrder="1"/>
    </xf>
    <xf numFmtId="0" fontId="7" fillId="0" borderId="10" xfId="0" applyNumberFormat="1" applyFont="1" applyFill="1" applyBorder="1" applyAlignment="1">
      <alignment horizontal="left" wrapText="1" readingOrder="1"/>
    </xf>
    <xf numFmtId="0" fontId="7" fillId="34" borderId="11" xfId="0" applyNumberFormat="1" applyFont="1" applyFill="1" applyBorder="1" applyAlignment="1">
      <alignment horizontal="left" wrapText="1" readingOrder="1"/>
    </xf>
    <xf numFmtId="0" fontId="7" fillId="0" borderId="11" xfId="0" applyNumberFormat="1" applyFont="1" applyBorder="1" applyAlignment="1">
      <alignment horizontal="left" wrapText="1" readingOrder="1"/>
    </xf>
    <xf numFmtId="0" fontId="3" fillId="33" borderId="10" xfId="0" applyNumberFormat="1" applyFont="1" applyFill="1" applyBorder="1" applyAlignment="1">
      <alignment horizontal="left" wrapText="1" readingOrder="1"/>
    </xf>
    <xf numFmtId="0" fontId="8" fillId="34" borderId="10" xfId="0" applyNumberFormat="1" applyFont="1" applyFill="1" applyBorder="1" applyAlignment="1">
      <alignment horizontal="left" wrapText="1" readingOrder="1"/>
    </xf>
    <xf numFmtId="0" fontId="8" fillId="0" borderId="10" xfId="0" applyNumberFormat="1" applyFont="1" applyBorder="1" applyAlignment="1">
      <alignment horizontal="left" wrapText="1" readingOrder="1"/>
    </xf>
    <xf numFmtId="0" fontId="8" fillId="0" borderId="11" xfId="0" applyNumberFormat="1" applyFont="1" applyFill="1" applyBorder="1" applyAlignment="1">
      <alignment horizontal="left" wrapText="1" readingOrder="1"/>
    </xf>
    <xf numFmtId="0" fontId="6" fillId="35" borderId="10" xfId="0" applyNumberFormat="1" applyFont="1" applyFill="1" applyBorder="1" applyAlignment="1">
      <alignment horizontal="left" wrapText="1" readingOrder="1"/>
    </xf>
    <xf numFmtId="0" fontId="5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left" wrapText="1" readingOrder="1"/>
    </xf>
    <xf numFmtId="0" fontId="3" fillId="35" borderId="10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left" wrapText="1" readingOrder="1"/>
    </xf>
    <xf numFmtId="0" fontId="5" fillId="35" borderId="11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/>
    </xf>
    <xf numFmtId="176" fontId="1" fillId="0" borderId="10" xfId="0" applyNumberFormat="1" applyFont="1" applyBorder="1" applyAlignment="1">
      <alignment horizontal="right"/>
    </xf>
    <xf numFmtId="176" fontId="1" fillId="35" borderId="10" xfId="0" applyNumberFormat="1" applyFont="1" applyFill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9"/>
  <sheetViews>
    <sheetView showGridLines="0" tabSelected="1" zoomScalePageLayoutView="0" workbookViewId="0" topLeftCell="A1">
      <selection activeCell="A5" sqref="A5:G5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10.00390625" style="6" customWidth="1"/>
    <col min="6" max="6" width="11.28125" style="0" customWidth="1"/>
    <col min="7" max="7" width="9.7109375" style="0" customWidth="1"/>
  </cols>
  <sheetData>
    <row r="1" spans="1:8" ht="15" customHeight="1">
      <c r="A1" s="1"/>
      <c r="B1" s="87"/>
      <c r="C1" s="88" t="s">
        <v>29</v>
      </c>
      <c r="D1" s="94" t="s">
        <v>218</v>
      </c>
      <c r="E1" s="94"/>
      <c r="F1" s="94"/>
      <c r="G1" s="94"/>
      <c r="H1" s="16"/>
    </row>
    <row r="2" spans="1:8" ht="57" customHeight="1">
      <c r="A2" s="17"/>
      <c r="B2" s="93" t="s">
        <v>231</v>
      </c>
      <c r="C2" s="93"/>
      <c r="D2" s="93"/>
      <c r="E2" s="93"/>
      <c r="F2" s="93"/>
      <c r="G2" s="93"/>
      <c r="H2" s="17"/>
    </row>
    <row r="3" spans="1:8" ht="0.75" customHeight="1">
      <c r="A3" s="17"/>
      <c r="B3" s="17"/>
      <c r="C3" s="17"/>
      <c r="D3" s="17"/>
      <c r="E3" s="17"/>
      <c r="F3" s="17"/>
      <c r="G3" s="17"/>
      <c r="H3" s="17"/>
    </row>
    <row r="4" spans="1:5" ht="13.5" customHeight="1">
      <c r="A4" s="1"/>
      <c r="B4" s="2"/>
      <c r="C4" s="2"/>
      <c r="D4" s="2"/>
      <c r="E4" s="3"/>
    </row>
    <row r="5" spans="1:7" ht="111.75" customHeight="1">
      <c r="A5" s="95" t="s">
        <v>228</v>
      </c>
      <c r="B5" s="95"/>
      <c r="C5" s="95"/>
      <c r="D5" s="95"/>
      <c r="E5" s="95"/>
      <c r="F5" s="95"/>
      <c r="G5" s="95"/>
    </row>
    <row r="6" spans="1:5" ht="4.5" customHeight="1" hidden="1">
      <c r="A6" s="92"/>
      <c r="B6" s="92"/>
      <c r="C6" s="92"/>
      <c r="D6" s="92"/>
      <c r="E6" s="92"/>
    </row>
    <row r="7" ht="3" customHeight="1"/>
    <row r="8" spans="1:7" ht="81" customHeight="1">
      <c r="A8" s="7" t="s">
        <v>8</v>
      </c>
      <c r="B8" s="8" t="s">
        <v>69</v>
      </c>
      <c r="C8" s="24" t="s">
        <v>215</v>
      </c>
      <c r="D8" s="25" t="s">
        <v>70</v>
      </c>
      <c r="E8" s="22" t="s">
        <v>216</v>
      </c>
      <c r="F8" s="25" t="s">
        <v>229</v>
      </c>
      <c r="G8" s="26" t="s">
        <v>230</v>
      </c>
    </row>
    <row r="9" spans="1:7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0" t="s">
        <v>221</v>
      </c>
      <c r="G9" s="10">
        <v>7</v>
      </c>
    </row>
    <row r="10" spans="1:7" ht="15">
      <c r="A10" s="23" t="s">
        <v>81</v>
      </c>
      <c r="B10" s="12"/>
      <c r="C10" s="12"/>
      <c r="D10" s="12"/>
      <c r="E10" s="27">
        <f>E11+E104</f>
        <v>68496.19</v>
      </c>
      <c r="F10" s="27">
        <f>F11+F104</f>
        <v>64946.86</v>
      </c>
      <c r="G10" s="89">
        <f>F10/E10*100</f>
        <v>94.81820813683214</v>
      </c>
    </row>
    <row r="11" spans="1:7" ht="107.25" customHeight="1">
      <c r="A11" s="77" t="s">
        <v>211</v>
      </c>
      <c r="B11" s="78" t="s">
        <v>116</v>
      </c>
      <c r="C11" s="79" t="s">
        <v>0</v>
      </c>
      <c r="D11" s="79" t="s">
        <v>0</v>
      </c>
      <c r="E11" s="80">
        <f>E12+E23+E30+E78+E88+E100</f>
        <v>51886.54</v>
      </c>
      <c r="F11" s="80">
        <f>F12+F23+F30+F78+F88+F100</f>
        <v>49076.22</v>
      </c>
      <c r="G11" s="90">
        <f aca="true" t="shared" si="0" ref="G11:G64">F11/E11*100</f>
        <v>94.58372055642947</v>
      </c>
    </row>
    <row r="12" spans="1:7" ht="60" customHeight="1">
      <c r="A12" s="77" t="s">
        <v>71</v>
      </c>
      <c r="B12" s="78" t="s">
        <v>117</v>
      </c>
      <c r="C12" s="78" t="s">
        <v>0</v>
      </c>
      <c r="D12" s="78" t="s">
        <v>0</v>
      </c>
      <c r="E12" s="81">
        <f>E13+E16</f>
        <v>716.5</v>
      </c>
      <c r="F12" s="81">
        <f>F13+F16</f>
        <v>636.8100000000001</v>
      </c>
      <c r="G12" s="90">
        <f t="shared" si="0"/>
        <v>88.87787857641312</v>
      </c>
    </row>
    <row r="13" spans="1:7" ht="15" customHeight="1">
      <c r="A13" s="66" t="s">
        <v>76</v>
      </c>
      <c r="B13" s="46"/>
      <c r="C13" s="46"/>
      <c r="D13" s="50" t="s">
        <v>16</v>
      </c>
      <c r="E13" s="28">
        <f>E14</f>
        <v>491</v>
      </c>
      <c r="F13" s="28">
        <f>F14</f>
        <v>480.72</v>
      </c>
      <c r="G13" s="89">
        <f t="shared" si="0"/>
        <v>97.9063136456212</v>
      </c>
    </row>
    <row r="14" spans="1:7" ht="29.25" customHeight="1">
      <c r="A14" s="67" t="s">
        <v>30</v>
      </c>
      <c r="B14" s="47" t="s">
        <v>118</v>
      </c>
      <c r="C14" s="47"/>
      <c r="D14" s="47"/>
      <c r="E14" s="29">
        <f>E15</f>
        <v>491</v>
      </c>
      <c r="F14" s="29">
        <f>F15</f>
        <v>480.72</v>
      </c>
      <c r="G14" s="91">
        <f t="shared" si="0"/>
        <v>97.9063136456212</v>
      </c>
    </row>
    <row r="15" spans="1:8" ht="28.5" customHeight="1">
      <c r="A15" s="68" t="s">
        <v>119</v>
      </c>
      <c r="B15" s="47" t="s">
        <v>118</v>
      </c>
      <c r="C15" s="46">
        <v>242</v>
      </c>
      <c r="D15" s="46" t="s">
        <v>16</v>
      </c>
      <c r="E15" s="30">
        <v>491</v>
      </c>
      <c r="F15" s="30">
        <v>480.72</v>
      </c>
      <c r="G15" s="91">
        <f t="shared" si="0"/>
        <v>97.9063136456212</v>
      </c>
      <c r="H15" s="19"/>
    </row>
    <row r="16" spans="1:7" ht="28.5" customHeight="1">
      <c r="A16" s="67" t="s">
        <v>22</v>
      </c>
      <c r="B16" s="47"/>
      <c r="C16" s="47"/>
      <c r="D16" s="51" t="s">
        <v>21</v>
      </c>
      <c r="E16" s="31">
        <f>E18+E20+E22</f>
        <v>225.5</v>
      </c>
      <c r="F16" s="31">
        <f>F18+F20+F22</f>
        <v>156.09</v>
      </c>
      <c r="G16" s="91">
        <f t="shared" si="0"/>
        <v>69.21951219512195</v>
      </c>
    </row>
    <row r="17" spans="1:7" ht="29.25" customHeight="1">
      <c r="A17" s="67" t="s">
        <v>23</v>
      </c>
      <c r="B17" s="46" t="s">
        <v>120</v>
      </c>
      <c r="C17" s="46"/>
      <c r="D17" s="46"/>
      <c r="E17" s="30">
        <f>E18</f>
        <v>125.5</v>
      </c>
      <c r="F17" s="32">
        <f>F18</f>
        <v>56.2</v>
      </c>
      <c r="G17" s="91">
        <f t="shared" si="0"/>
        <v>44.78087649402391</v>
      </c>
    </row>
    <row r="18" spans="1:7" ht="42" customHeight="1">
      <c r="A18" s="68" t="s">
        <v>1</v>
      </c>
      <c r="B18" s="46" t="s">
        <v>120</v>
      </c>
      <c r="C18" s="46">
        <v>244</v>
      </c>
      <c r="D18" s="46" t="s">
        <v>21</v>
      </c>
      <c r="E18" s="30">
        <v>125.5</v>
      </c>
      <c r="F18" s="32">
        <v>56.2</v>
      </c>
      <c r="G18" s="91">
        <f t="shared" si="0"/>
        <v>44.78087649402391</v>
      </c>
    </row>
    <row r="19" spans="1:7" ht="28.5" customHeight="1">
      <c r="A19" s="67" t="s">
        <v>31</v>
      </c>
      <c r="B19" s="46" t="s">
        <v>121</v>
      </c>
      <c r="C19" s="46"/>
      <c r="D19" s="46"/>
      <c r="E19" s="30">
        <f>E20</f>
        <v>50</v>
      </c>
      <c r="F19" s="32">
        <f>F20</f>
        <v>50</v>
      </c>
      <c r="G19" s="91">
        <f t="shared" si="0"/>
        <v>100</v>
      </c>
    </row>
    <row r="20" spans="1:7" s="14" customFormat="1" ht="41.25" customHeight="1">
      <c r="A20" s="68" t="s">
        <v>1</v>
      </c>
      <c r="B20" s="46" t="s">
        <v>121</v>
      </c>
      <c r="C20" s="46">
        <v>244</v>
      </c>
      <c r="D20" s="46" t="s">
        <v>21</v>
      </c>
      <c r="E20" s="30">
        <v>50</v>
      </c>
      <c r="F20" s="32">
        <v>50</v>
      </c>
      <c r="G20" s="91">
        <f t="shared" si="0"/>
        <v>100</v>
      </c>
    </row>
    <row r="21" spans="1:7" ht="32.25" customHeight="1">
      <c r="A21" s="67" t="s">
        <v>32</v>
      </c>
      <c r="B21" s="46" t="s">
        <v>122</v>
      </c>
      <c r="C21" s="46"/>
      <c r="D21" s="46"/>
      <c r="E21" s="30">
        <f>E22</f>
        <v>50</v>
      </c>
      <c r="F21" s="32">
        <f>F22</f>
        <v>49.89</v>
      </c>
      <c r="G21" s="91">
        <f t="shared" si="0"/>
        <v>99.78</v>
      </c>
    </row>
    <row r="22" spans="1:7" ht="42.75" customHeight="1">
      <c r="A22" s="68" t="s">
        <v>1</v>
      </c>
      <c r="B22" s="46" t="s">
        <v>122</v>
      </c>
      <c r="C22" s="46">
        <v>244</v>
      </c>
      <c r="D22" s="46" t="s">
        <v>21</v>
      </c>
      <c r="E22" s="30">
        <v>50</v>
      </c>
      <c r="F22" s="32">
        <v>49.89</v>
      </c>
      <c r="G22" s="91">
        <f t="shared" si="0"/>
        <v>99.78</v>
      </c>
    </row>
    <row r="23" spans="1:7" ht="45" customHeight="1">
      <c r="A23" s="82" t="s">
        <v>72</v>
      </c>
      <c r="B23" s="78" t="s">
        <v>125</v>
      </c>
      <c r="C23" s="83"/>
      <c r="D23" s="83"/>
      <c r="E23" s="81">
        <f>E24+E27</f>
        <v>2180.7</v>
      </c>
      <c r="F23" s="81">
        <f>F24+F27</f>
        <v>2073.31</v>
      </c>
      <c r="G23" s="90">
        <f t="shared" si="0"/>
        <v>95.07543449351127</v>
      </c>
    </row>
    <row r="24" spans="1:7" ht="39.75" customHeight="1">
      <c r="A24" s="67" t="s">
        <v>85</v>
      </c>
      <c r="B24" s="46"/>
      <c r="C24" s="47"/>
      <c r="D24" s="52" t="s">
        <v>25</v>
      </c>
      <c r="E24" s="31">
        <f>E26</f>
        <v>735.7</v>
      </c>
      <c r="F24" s="31">
        <f>F26</f>
        <v>628.59</v>
      </c>
      <c r="G24" s="89">
        <f t="shared" si="0"/>
        <v>85.44107652575778</v>
      </c>
    </row>
    <row r="25" spans="1:7" ht="27.75" customHeight="1">
      <c r="A25" s="67" t="s">
        <v>86</v>
      </c>
      <c r="B25" s="46" t="s">
        <v>123</v>
      </c>
      <c r="C25" s="47"/>
      <c r="D25" s="53"/>
      <c r="E25" s="29">
        <f>E26</f>
        <v>735.7</v>
      </c>
      <c r="F25" s="29">
        <f>F26</f>
        <v>628.59</v>
      </c>
      <c r="G25" s="91">
        <f t="shared" si="0"/>
        <v>85.44107652575778</v>
      </c>
    </row>
    <row r="26" spans="1:7" ht="42" customHeight="1">
      <c r="A26" s="68" t="s">
        <v>1</v>
      </c>
      <c r="B26" s="46" t="s">
        <v>123</v>
      </c>
      <c r="C26" s="47">
        <v>244</v>
      </c>
      <c r="D26" s="54" t="s">
        <v>25</v>
      </c>
      <c r="E26" s="29">
        <v>735.7</v>
      </c>
      <c r="F26" s="33">
        <v>628.59</v>
      </c>
      <c r="G26" s="91">
        <f t="shared" si="0"/>
        <v>85.44107652575778</v>
      </c>
    </row>
    <row r="27" spans="1:7" ht="21" customHeight="1">
      <c r="A27" s="67" t="s">
        <v>87</v>
      </c>
      <c r="B27" s="47"/>
      <c r="C27" s="47"/>
      <c r="D27" s="52" t="s">
        <v>33</v>
      </c>
      <c r="E27" s="31">
        <f>E28</f>
        <v>1445</v>
      </c>
      <c r="F27" s="31">
        <f>F28</f>
        <v>1444.72</v>
      </c>
      <c r="G27" s="89">
        <f t="shared" si="0"/>
        <v>99.98062283737025</v>
      </c>
    </row>
    <row r="28" spans="1:7" ht="30" customHeight="1">
      <c r="A28" s="67" t="s">
        <v>34</v>
      </c>
      <c r="B28" s="47" t="s">
        <v>124</v>
      </c>
      <c r="C28" s="47"/>
      <c r="D28" s="53"/>
      <c r="E28" s="29">
        <f>E29</f>
        <v>1445</v>
      </c>
      <c r="F28" s="29">
        <f>F29</f>
        <v>1444.72</v>
      </c>
      <c r="G28" s="91">
        <f t="shared" si="0"/>
        <v>99.98062283737025</v>
      </c>
    </row>
    <row r="29" spans="1:7" ht="44.25" customHeight="1">
      <c r="A29" s="68" t="s">
        <v>1</v>
      </c>
      <c r="B29" s="47" t="s">
        <v>124</v>
      </c>
      <c r="C29" s="47">
        <v>244</v>
      </c>
      <c r="D29" s="53" t="s">
        <v>33</v>
      </c>
      <c r="E29" s="29">
        <v>1445</v>
      </c>
      <c r="F29" s="34">
        <v>1444.72</v>
      </c>
      <c r="G29" s="91">
        <f t="shared" si="0"/>
        <v>99.98062283737025</v>
      </c>
    </row>
    <row r="30" spans="1:7" ht="78.75" customHeight="1">
      <c r="A30" s="82" t="s">
        <v>73</v>
      </c>
      <c r="B30" s="78" t="s">
        <v>126</v>
      </c>
      <c r="C30" s="78"/>
      <c r="D30" s="78"/>
      <c r="E30" s="81">
        <f>E31+E39</f>
        <v>34120.18</v>
      </c>
      <c r="F30" s="81">
        <f>F31+F39</f>
        <v>32087.870000000003</v>
      </c>
      <c r="G30" s="90">
        <f t="shared" si="0"/>
        <v>94.04367151638708</v>
      </c>
    </row>
    <row r="31" spans="1:7" ht="18.75" customHeight="1">
      <c r="A31" s="67" t="s">
        <v>26</v>
      </c>
      <c r="B31" s="47"/>
      <c r="C31" s="47"/>
      <c r="D31" s="52" t="s">
        <v>27</v>
      </c>
      <c r="E31" s="31">
        <f>E32+E35+E37+E38+E34</f>
        <v>12935.9</v>
      </c>
      <c r="F31" s="31">
        <f>F32+F35+F37+F38+F34</f>
        <v>12859.77</v>
      </c>
      <c r="G31" s="89">
        <f t="shared" si="0"/>
        <v>99.41148277274871</v>
      </c>
    </row>
    <row r="32" spans="1:7" ht="42" customHeight="1">
      <c r="A32" s="67" t="s">
        <v>88</v>
      </c>
      <c r="B32" s="47" t="s">
        <v>127</v>
      </c>
      <c r="C32" s="47"/>
      <c r="D32" s="53"/>
      <c r="E32" s="29">
        <f>E33</f>
        <v>2069.7</v>
      </c>
      <c r="F32" s="29">
        <f>F33</f>
        <v>2028.86</v>
      </c>
      <c r="G32" s="91">
        <f t="shared" si="0"/>
        <v>98.02676716432333</v>
      </c>
    </row>
    <row r="33" spans="1:8" ht="42" customHeight="1">
      <c r="A33" s="67" t="s">
        <v>1</v>
      </c>
      <c r="B33" s="47" t="s">
        <v>127</v>
      </c>
      <c r="C33" s="47">
        <v>244</v>
      </c>
      <c r="D33" s="53" t="s">
        <v>27</v>
      </c>
      <c r="E33" s="29">
        <v>2069.7</v>
      </c>
      <c r="F33" s="34">
        <v>2028.86</v>
      </c>
      <c r="G33" s="91">
        <f t="shared" si="0"/>
        <v>98.02676716432333</v>
      </c>
      <c r="H33" s="21"/>
    </row>
    <row r="34" spans="1:8" ht="30" customHeight="1">
      <c r="A34" s="67" t="s">
        <v>37</v>
      </c>
      <c r="B34" s="47" t="s">
        <v>137</v>
      </c>
      <c r="C34" s="47">
        <v>244</v>
      </c>
      <c r="D34" s="53" t="s">
        <v>27</v>
      </c>
      <c r="E34" s="29">
        <v>358.8</v>
      </c>
      <c r="F34" s="34">
        <v>349.25</v>
      </c>
      <c r="G34" s="91">
        <f t="shared" si="0"/>
        <v>97.33835005574136</v>
      </c>
      <c r="H34" s="21"/>
    </row>
    <row r="35" spans="1:8" ht="41.25">
      <c r="A35" s="67" t="s">
        <v>89</v>
      </c>
      <c r="B35" s="47" t="s">
        <v>128</v>
      </c>
      <c r="C35" s="47"/>
      <c r="D35" s="53"/>
      <c r="E35" s="29">
        <f>E36</f>
        <v>9292</v>
      </c>
      <c r="F35" s="29">
        <f>F36</f>
        <v>9270.32</v>
      </c>
      <c r="G35" s="91">
        <f t="shared" si="0"/>
        <v>99.76668101592767</v>
      </c>
      <c r="H35" s="21"/>
    </row>
    <row r="36" spans="1:8" ht="29.25" customHeight="1">
      <c r="A36" s="67" t="s">
        <v>1</v>
      </c>
      <c r="B36" s="47" t="s">
        <v>128</v>
      </c>
      <c r="C36" s="47">
        <v>244</v>
      </c>
      <c r="D36" s="53" t="s">
        <v>27</v>
      </c>
      <c r="E36" s="29">
        <v>9292</v>
      </c>
      <c r="F36" s="35">
        <v>9270.32</v>
      </c>
      <c r="G36" s="91">
        <f t="shared" si="0"/>
        <v>99.76668101592767</v>
      </c>
      <c r="H36" s="21"/>
    </row>
    <row r="37" spans="1:8" ht="29.25" customHeight="1">
      <c r="A37" s="67" t="s">
        <v>89</v>
      </c>
      <c r="B37" s="47" t="s">
        <v>178</v>
      </c>
      <c r="C37" s="47">
        <v>244</v>
      </c>
      <c r="D37" s="53" t="s">
        <v>27</v>
      </c>
      <c r="E37" s="29">
        <v>530</v>
      </c>
      <c r="F37" s="34">
        <v>525.94</v>
      </c>
      <c r="G37" s="91">
        <f t="shared" si="0"/>
        <v>99.23396226415096</v>
      </c>
      <c r="H37" s="21"/>
    </row>
    <row r="38" spans="1:8" ht="29.25" customHeight="1">
      <c r="A38" s="67" t="s">
        <v>89</v>
      </c>
      <c r="B38" s="47" t="s">
        <v>175</v>
      </c>
      <c r="C38" s="47">
        <v>244</v>
      </c>
      <c r="D38" s="53" t="s">
        <v>27</v>
      </c>
      <c r="E38" s="29">
        <v>685.4</v>
      </c>
      <c r="F38" s="34">
        <v>685.4</v>
      </c>
      <c r="G38" s="91">
        <f t="shared" si="0"/>
        <v>100</v>
      </c>
      <c r="H38" s="21"/>
    </row>
    <row r="39" spans="1:8" ht="13.5">
      <c r="A39" s="67" t="s">
        <v>79</v>
      </c>
      <c r="B39" s="47"/>
      <c r="C39" s="47"/>
      <c r="D39" s="52" t="s">
        <v>90</v>
      </c>
      <c r="E39" s="31">
        <f>E40+E55+E60+E72</f>
        <v>21184.28</v>
      </c>
      <c r="F39" s="31">
        <f>F40+F55+F60+F72</f>
        <v>19228.100000000002</v>
      </c>
      <c r="G39" s="89">
        <f t="shared" si="0"/>
        <v>90.76588866838998</v>
      </c>
      <c r="H39" s="21"/>
    </row>
    <row r="40" spans="1:8" ht="13.5">
      <c r="A40" s="67" t="s">
        <v>91</v>
      </c>
      <c r="B40" s="47"/>
      <c r="C40" s="47"/>
      <c r="D40" s="52" t="s">
        <v>5</v>
      </c>
      <c r="E40" s="31">
        <f>E43+E45+E42+E47+E49+E51+E53</f>
        <v>4562.06</v>
      </c>
      <c r="F40" s="31">
        <f>F43+F45+F42+F47+F49+F51+F53</f>
        <v>4548.780000000001</v>
      </c>
      <c r="G40" s="89">
        <f t="shared" si="0"/>
        <v>99.70890343397501</v>
      </c>
      <c r="H40" s="21"/>
    </row>
    <row r="41" spans="1:8" ht="43.5" customHeight="1">
      <c r="A41" s="69" t="s">
        <v>181</v>
      </c>
      <c r="B41" s="47" t="s">
        <v>182</v>
      </c>
      <c r="C41" s="47"/>
      <c r="D41" s="52"/>
      <c r="E41" s="29">
        <f>E42</f>
        <v>70.1</v>
      </c>
      <c r="F41" s="29">
        <f>F42</f>
        <v>67.86</v>
      </c>
      <c r="G41" s="91">
        <f t="shared" si="0"/>
        <v>96.80456490727532</v>
      </c>
      <c r="H41" s="21"/>
    </row>
    <row r="42" spans="1:8" ht="44.25" customHeight="1">
      <c r="A42" s="67" t="s">
        <v>1</v>
      </c>
      <c r="B42" s="47" t="s">
        <v>182</v>
      </c>
      <c r="C42" s="47">
        <v>244</v>
      </c>
      <c r="D42" s="53" t="s">
        <v>5</v>
      </c>
      <c r="E42" s="29">
        <v>70.1</v>
      </c>
      <c r="F42" s="34">
        <v>67.86</v>
      </c>
      <c r="G42" s="91">
        <f t="shared" si="0"/>
        <v>96.80456490727532</v>
      </c>
      <c r="H42" s="21"/>
    </row>
    <row r="43" spans="1:8" ht="27">
      <c r="A43" s="69" t="s">
        <v>3</v>
      </c>
      <c r="B43" s="46" t="s">
        <v>129</v>
      </c>
      <c r="C43" s="47"/>
      <c r="D43" s="55"/>
      <c r="E43" s="30">
        <f>E44</f>
        <v>594</v>
      </c>
      <c r="F43" s="30">
        <f>F44</f>
        <v>582.97</v>
      </c>
      <c r="G43" s="91">
        <f t="shared" si="0"/>
        <v>98.14309764309765</v>
      </c>
      <c r="H43" s="21"/>
    </row>
    <row r="44" spans="1:7" ht="27" customHeight="1">
      <c r="A44" s="67" t="s">
        <v>1</v>
      </c>
      <c r="B44" s="46" t="s">
        <v>129</v>
      </c>
      <c r="C44" s="47">
        <v>244</v>
      </c>
      <c r="D44" s="56" t="s">
        <v>5</v>
      </c>
      <c r="E44" s="29">
        <v>594</v>
      </c>
      <c r="F44" s="36">
        <v>582.97</v>
      </c>
      <c r="G44" s="91">
        <f t="shared" si="0"/>
        <v>98.14309764309765</v>
      </c>
    </row>
    <row r="45" spans="1:7" ht="54.75" customHeight="1">
      <c r="A45" s="67" t="s">
        <v>130</v>
      </c>
      <c r="B45" s="46" t="s">
        <v>131</v>
      </c>
      <c r="C45" s="47"/>
      <c r="D45" s="56"/>
      <c r="E45" s="29">
        <f>E46</f>
        <v>919.95</v>
      </c>
      <c r="F45" s="29">
        <f>F46</f>
        <v>919.95</v>
      </c>
      <c r="G45" s="91">
        <f t="shared" si="0"/>
        <v>100</v>
      </c>
    </row>
    <row r="46" spans="1:7" ht="27" customHeight="1">
      <c r="A46" s="67" t="s">
        <v>1</v>
      </c>
      <c r="B46" s="46" t="s">
        <v>131</v>
      </c>
      <c r="C46" s="47">
        <v>244</v>
      </c>
      <c r="D46" s="56" t="s">
        <v>5</v>
      </c>
      <c r="E46" s="29">
        <v>919.95</v>
      </c>
      <c r="F46" s="36">
        <v>919.95</v>
      </c>
      <c r="G46" s="91">
        <f t="shared" si="0"/>
        <v>100</v>
      </c>
    </row>
    <row r="47" spans="1:7" ht="54.75" customHeight="1">
      <c r="A47" s="67" t="s">
        <v>195</v>
      </c>
      <c r="B47" s="46" t="s">
        <v>179</v>
      </c>
      <c r="C47" s="47"/>
      <c r="D47" s="56"/>
      <c r="E47" s="29">
        <f>E48</f>
        <v>934.11</v>
      </c>
      <c r="F47" s="29">
        <f>F48</f>
        <v>934.11</v>
      </c>
      <c r="G47" s="91">
        <f t="shared" si="0"/>
        <v>100</v>
      </c>
    </row>
    <row r="48" spans="1:7" ht="56.25" customHeight="1">
      <c r="A48" s="67" t="s">
        <v>177</v>
      </c>
      <c r="B48" s="46" t="s">
        <v>179</v>
      </c>
      <c r="C48" s="47">
        <v>412</v>
      </c>
      <c r="D48" s="56" t="s">
        <v>5</v>
      </c>
      <c r="E48" s="29">
        <v>934.11</v>
      </c>
      <c r="F48" s="36">
        <v>934.11</v>
      </c>
      <c r="G48" s="91">
        <f t="shared" si="0"/>
        <v>100</v>
      </c>
    </row>
    <row r="49" spans="1:7" ht="57.75" customHeight="1">
      <c r="A49" s="67" t="s">
        <v>196</v>
      </c>
      <c r="B49" s="46" t="s">
        <v>180</v>
      </c>
      <c r="C49" s="47"/>
      <c r="D49" s="56"/>
      <c r="E49" s="29">
        <f>E50</f>
        <v>945.46</v>
      </c>
      <c r="F49" s="29">
        <f>F50</f>
        <v>945.46</v>
      </c>
      <c r="G49" s="91">
        <f t="shared" si="0"/>
        <v>100</v>
      </c>
    </row>
    <row r="50" spans="1:7" ht="42.75" customHeight="1">
      <c r="A50" s="67" t="s">
        <v>177</v>
      </c>
      <c r="B50" s="46" t="s">
        <v>180</v>
      </c>
      <c r="C50" s="47">
        <v>412</v>
      </c>
      <c r="D50" s="56" t="s">
        <v>5</v>
      </c>
      <c r="E50" s="29">
        <v>945.46</v>
      </c>
      <c r="F50" s="36">
        <v>945.46</v>
      </c>
      <c r="G50" s="91">
        <f t="shared" si="0"/>
        <v>100</v>
      </c>
    </row>
    <row r="51" spans="1:7" ht="42" customHeight="1">
      <c r="A51" s="67" t="s">
        <v>197</v>
      </c>
      <c r="B51" s="46" t="s">
        <v>176</v>
      </c>
      <c r="C51" s="47"/>
      <c r="D51" s="56"/>
      <c r="E51" s="29">
        <f>E52</f>
        <v>49.76</v>
      </c>
      <c r="F51" s="29">
        <f>F52</f>
        <v>49.76</v>
      </c>
      <c r="G51" s="91">
        <f t="shared" si="0"/>
        <v>100</v>
      </c>
    </row>
    <row r="52" spans="1:7" ht="55.5" customHeight="1">
      <c r="A52" s="67" t="s">
        <v>177</v>
      </c>
      <c r="B52" s="46" t="s">
        <v>176</v>
      </c>
      <c r="C52" s="47">
        <v>412</v>
      </c>
      <c r="D52" s="56" t="s">
        <v>5</v>
      </c>
      <c r="E52" s="29">
        <v>49.76</v>
      </c>
      <c r="F52" s="36">
        <v>49.76</v>
      </c>
      <c r="G52" s="91">
        <f t="shared" si="0"/>
        <v>100</v>
      </c>
    </row>
    <row r="53" spans="1:7" ht="54.75" customHeight="1">
      <c r="A53" s="67" t="s">
        <v>206</v>
      </c>
      <c r="B53" s="46" t="s">
        <v>198</v>
      </c>
      <c r="C53" s="47"/>
      <c r="D53" s="56"/>
      <c r="E53" s="29">
        <f>E54</f>
        <v>1048.68</v>
      </c>
      <c r="F53" s="29">
        <f>F54</f>
        <v>1048.67</v>
      </c>
      <c r="G53" s="91">
        <f t="shared" si="0"/>
        <v>99.99904642026166</v>
      </c>
    </row>
    <row r="54" spans="1:7" ht="42" customHeight="1">
      <c r="A54" s="67" t="s">
        <v>132</v>
      </c>
      <c r="B54" s="46" t="s">
        <v>198</v>
      </c>
      <c r="C54" s="47">
        <v>412</v>
      </c>
      <c r="D54" s="56" t="s">
        <v>5</v>
      </c>
      <c r="E54" s="29">
        <v>1048.68</v>
      </c>
      <c r="F54" s="29">
        <v>1048.67</v>
      </c>
      <c r="G54" s="91">
        <f t="shared" si="0"/>
        <v>99.99904642026166</v>
      </c>
    </row>
    <row r="55" spans="1:7" ht="13.5">
      <c r="A55" s="67" t="s">
        <v>17</v>
      </c>
      <c r="B55" s="47"/>
      <c r="C55" s="47"/>
      <c r="D55" s="57" t="s">
        <v>18</v>
      </c>
      <c r="E55" s="31">
        <f>E56+E58</f>
        <v>150.82</v>
      </c>
      <c r="F55" s="31">
        <f>F56+F58</f>
        <v>150.47</v>
      </c>
      <c r="G55" s="89">
        <f t="shared" si="0"/>
        <v>99.7679352870972</v>
      </c>
    </row>
    <row r="56" spans="1:7" ht="69">
      <c r="A56" s="67" t="s">
        <v>35</v>
      </c>
      <c r="B56" s="47" t="s">
        <v>133</v>
      </c>
      <c r="C56" s="47"/>
      <c r="D56" s="53"/>
      <c r="E56" s="29">
        <f>E57</f>
        <v>51</v>
      </c>
      <c r="F56" s="29">
        <f>F57</f>
        <v>50.65</v>
      </c>
      <c r="G56" s="91">
        <f t="shared" si="0"/>
        <v>99.31372549019608</v>
      </c>
    </row>
    <row r="57" spans="1:7" ht="41.25">
      <c r="A57" s="67" t="s">
        <v>78</v>
      </c>
      <c r="B57" s="47" t="s">
        <v>133</v>
      </c>
      <c r="C57" s="47">
        <v>814</v>
      </c>
      <c r="D57" s="53" t="s">
        <v>18</v>
      </c>
      <c r="E57" s="29">
        <v>51</v>
      </c>
      <c r="F57" s="34">
        <v>50.65</v>
      </c>
      <c r="G57" s="91">
        <f t="shared" si="0"/>
        <v>99.31372549019608</v>
      </c>
    </row>
    <row r="58" spans="1:7" ht="27" customHeight="1">
      <c r="A58" s="67" t="s">
        <v>36</v>
      </c>
      <c r="B58" s="47" t="s">
        <v>134</v>
      </c>
      <c r="C58" s="47"/>
      <c r="D58" s="53"/>
      <c r="E58" s="29">
        <f>E59</f>
        <v>99.82</v>
      </c>
      <c r="F58" s="29">
        <f>F59</f>
        <v>99.82</v>
      </c>
      <c r="G58" s="91">
        <f t="shared" si="0"/>
        <v>100</v>
      </c>
    </row>
    <row r="59" spans="1:7" ht="27" customHeight="1">
      <c r="A59" s="68" t="s">
        <v>1</v>
      </c>
      <c r="B59" s="47" t="s">
        <v>134</v>
      </c>
      <c r="C59" s="47">
        <v>244</v>
      </c>
      <c r="D59" s="53">
        <v>502</v>
      </c>
      <c r="E59" s="29">
        <v>99.82</v>
      </c>
      <c r="F59" s="29">
        <v>99.82</v>
      </c>
      <c r="G59" s="91">
        <f t="shared" si="0"/>
        <v>100</v>
      </c>
    </row>
    <row r="60" spans="1:7" ht="13.5">
      <c r="A60" s="67" t="s">
        <v>19</v>
      </c>
      <c r="B60" s="47"/>
      <c r="C60" s="47"/>
      <c r="D60" s="52" t="s">
        <v>20</v>
      </c>
      <c r="E60" s="29">
        <f>E61+E63+E65+E68+E69+E67+E70+E71</f>
        <v>8819.92</v>
      </c>
      <c r="F60" s="29">
        <f>F61+F63+F65+F68+F69+F67+F70+F71</f>
        <v>7705.960000000001</v>
      </c>
      <c r="G60" s="89">
        <f t="shared" si="0"/>
        <v>87.3699534689657</v>
      </c>
    </row>
    <row r="61" spans="1:7" ht="27">
      <c r="A61" s="70" t="s">
        <v>77</v>
      </c>
      <c r="B61" s="46" t="s">
        <v>135</v>
      </c>
      <c r="C61" s="48"/>
      <c r="D61" s="54"/>
      <c r="E61" s="37">
        <f>E62</f>
        <v>2177</v>
      </c>
      <c r="F61" s="37">
        <f>F62</f>
        <v>2153.11</v>
      </c>
      <c r="G61" s="91">
        <f t="shared" si="0"/>
        <v>98.90261828203951</v>
      </c>
    </row>
    <row r="62" spans="1:7" ht="27.75" customHeight="1">
      <c r="A62" s="68" t="s">
        <v>1</v>
      </c>
      <c r="B62" s="46" t="s">
        <v>135</v>
      </c>
      <c r="C62" s="48" t="s">
        <v>2</v>
      </c>
      <c r="D62" s="54" t="s">
        <v>20</v>
      </c>
      <c r="E62" s="37">
        <v>2177</v>
      </c>
      <c r="F62" s="33">
        <v>2153.11</v>
      </c>
      <c r="G62" s="91">
        <f t="shared" si="0"/>
        <v>98.90261828203951</v>
      </c>
    </row>
    <row r="63" spans="1:7" ht="29.25" customHeight="1">
      <c r="A63" s="70" t="s">
        <v>92</v>
      </c>
      <c r="B63" s="46" t="s">
        <v>136</v>
      </c>
      <c r="C63" s="48"/>
      <c r="D63" s="54"/>
      <c r="E63" s="37">
        <f>E64</f>
        <v>4142.04</v>
      </c>
      <c r="F63" s="37">
        <f>F64</f>
        <v>3051.97</v>
      </c>
      <c r="G63" s="91">
        <f t="shared" si="0"/>
        <v>73.68277467141795</v>
      </c>
    </row>
    <row r="64" spans="1:7" ht="29.25" customHeight="1">
      <c r="A64" s="68" t="s">
        <v>1</v>
      </c>
      <c r="B64" s="46" t="s">
        <v>136</v>
      </c>
      <c r="C64" s="48" t="s">
        <v>2</v>
      </c>
      <c r="D64" s="54" t="s">
        <v>20</v>
      </c>
      <c r="E64" s="37">
        <v>4142.04</v>
      </c>
      <c r="F64" s="33">
        <v>3051.97</v>
      </c>
      <c r="G64" s="91">
        <f t="shared" si="0"/>
        <v>73.68277467141795</v>
      </c>
    </row>
    <row r="65" spans="1:7" ht="44.25" customHeight="1">
      <c r="A65" s="71" t="s">
        <v>186</v>
      </c>
      <c r="B65" s="47" t="s">
        <v>187</v>
      </c>
      <c r="C65" s="47"/>
      <c r="D65" s="53"/>
      <c r="E65" s="29">
        <f>E66</f>
        <v>45.1</v>
      </c>
      <c r="F65" s="29">
        <f>F66</f>
        <v>45.1</v>
      </c>
      <c r="G65" s="91">
        <f aca="true" t="shared" si="1" ref="G65:G126">F65/E65*100</f>
        <v>100</v>
      </c>
    </row>
    <row r="66" spans="1:7" ht="27" customHeight="1">
      <c r="A66" s="67" t="s">
        <v>1</v>
      </c>
      <c r="B66" s="47" t="s">
        <v>187</v>
      </c>
      <c r="C66" s="47" t="s">
        <v>2</v>
      </c>
      <c r="D66" s="53" t="s">
        <v>20</v>
      </c>
      <c r="E66" s="29">
        <v>45.1</v>
      </c>
      <c r="F66" s="34">
        <v>45.1</v>
      </c>
      <c r="G66" s="91">
        <f t="shared" si="1"/>
        <v>100</v>
      </c>
    </row>
    <row r="67" spans="1:7" ht="69" customHeight="1">
      <c r="A67" s="71" t="s">
        <v>199</v>
      </c>
      <c r="B67" s="47" t="s">
        <v>200</v>
      </c>
      <c r="C67" s="47" t="s">
        <v>2</v>
      </c>
      <c r="D67" s="53" t="s">
        <v>20</v>
      </c>
      <c r="E67" s="29">
        <v>450.5</v>
      </c>
      <c r="F67" s="34">
        <v>450.5</v>
      </c>
      <c r="G67" s="91">
        <f t="shared" si="1"/>
        <v>100</v>
      </c>
    </row>
    <row r="68" spans="1:7" ht="27" customHeight="1">
      <c r="A68" s="71" t="s">
        <v>191</v>
      </c>
      <c r="B68" s="47" t="s">
        <v>192</v>
      </c>
      <c r="C68" s="47" t="s">
        <v>2</v>
      </c>
      <c r="D68" s="53" t="s">
        <v>20</v>
      </c>
      <c r="E68" s="29">
        <v>100.1</v>
      </c>
      <c r="F68" s="34">
        <v>100.1</v>
      </c>
      <c r="G68" s="91">
        <f t="shared" si="1"/>
        <v>100</v>
      </c>
    </row>
    <row r="69" spans="1:7" ht="27" customHeight="1">
      <c r="A69" s="71" t="s">
        <v>193</v>
      </c>
      <c r="B69" s="47" t="s">
        <v>194</v>
      </c>
      <c r="C69" s="47" t="s">
        <v>2</v>
      </c>
      <c r="D69" s="53" t="s">
        <v>20</v>
      </c>
      <c r="E69" s="29">
        <v>233.3</v>
      </c>
      <c r="F69" s="34">
        <v>233.3</v>
      </c>
      <c r="G69" s="91">
        <f t="shared" si="1"/>
        <v>100</v>
      </c>
    </row>
    <row r="70" spans="1:7" ht="54.75" customHeight="1">
      <c r="A70" s="71" t="s">
        <v>202</v>
      </c>
      <c r="B70" s="47" t="s">
        <v>203</v>
      </c>
      <c r="C70" s="47" t="s">
        <v>2</v>
      </c>
      <c r="D70" s="53" t="s">
        <v>20</v>
      </c>
      <c r="E70" s="29">
        <v>1050</v>
      </c>
      <c r="F70" s="34">
        <v>1050</v>
      </c>
      <c r="G70" s="91">
        <f t="shared" si="1"/>
        <v>100</v>
      </c>
    </row>
    <row r="71" spans="1:7" ht="42.75" customHeight="1">
      <c r="A71" s="71" t="s">
        <v>212</v>
      </c>
      <c r="B71" s="47" t="s">
        <v>213</v>
      </c>
      <c r="C71" s="47" t="s">
        <v>2</v>
      </c>
      <c r="D71" s="53" t="s">
        <v>20</v>
      </c>
      <c r="E71" s="29">
        <v>621.88</v>
      </c>
      <c r="F71" s="34">
        <v>621.88</v>
      </c>
      <c r="G71" s="91">
        <f t="shared" si="1"/>
        <v>100</v>
      </c>
    </row>
    <row r="72" spans="1:7" ht="54.75" customHeight="1">
      <c r="A72" s="72" t="s">
        <v>224</v>
      </c>
      <c r="B72" s="47"/>
      <c r="C72" s="47"/>
      <c r="D72" s="57" t="s">
        <v>15</v>
      </c>
      <c r="E72" s="31">
        <f>E73</f>
        <v>7651.48</v>
      </c>
      <c r="F72" s="31">
        <f>F73</f>
        <v>6822.89</v>
      </c>
      <c r="G72" s="89">
        <f t="shared" si="1"/>
        <v>89.17085322055341</v>
      </c>
    </row>
    <row r="73" spans="1:7" ht="30.75" customHeight="1">
      <c r="A73" s="70" t="s">
        <v>38</v>
      </c>
      <c r="B73" s="47" t="s">
        <v>138</v>
      </c>
      <c r="C73" s="58"/>
      <c r="D73" s="53"/>
      <c r="E73" s="29">
        <f>E74+E76+E75+E77</f>
        <v>7651.48</v>
      </c>
      <c r="F73" s="29">
        <f>F74+F76+F75+F77</f>
        <v>6822.89</v>
      </c>
      <c r="G73" s="91">
        <f t="shared" si="1"/>
        <v>89.17085322055341</v>
      </c>
    </row>
    <row r="74" spans="1:8" ht="42" customHeight="1">
      <c r="A74" s="68" t="s">
        <v>39</v>
      </c>
      <c r="B74" s="47" t="s">
        <v>138</v>
      </c>
      <c r="C74" s="47" t="s">
        <v>40</v>
      </c>
      <c r="D74" s="59" t="s">
        <v>15</v>
      </c>
      <c r="E74" s="29">
        <v>4047</v>
      </c>
      <c r="F74" s="38">
        <v>3846.45</v>
      </c>
      <c r="G74" s="91">
        <f t="shared" si="1"/>
        <v>95.04447739065974</v>
      </c>
      <c r="H74" s="21"/>
    </row>
    <row r="75" spans="1:8" ht="69" customHeight="1">
      <c r="A75" s="68" t="s">
        <v>139</v>
      </c>
      <c r="B75" s="47" t="s">
        <v>138</v>
      </c>
      <c r="C75" s="47" t="s">
        <v>140</v>
      </c>
      <c r="D75" s="59" t="s">
        <v>15</v>
      </c>
      <c r="E75" s="29">
        <v>1222</v>
      </c>
      <c r="F75" s="38">
        <v>1146.58</v>
      </c>
      <c r="G75" s="91">
        <f t="shared" si="1"/>
        <v>93.82815057283142</v>
      </c>
      <c r="H75" s="21"/>
    </row>
    <row r="76" spans="1:7" ht="45.75" customHeight="1">
      <c r="A76" s="68" t="s">
        <v>1</v>
      </c>
      <c r="B76" s="47" t="s">
        <v>138</v>
      </c>
      <c r="C76" s="47" t="s">
        <v>2</v>
      </c>
      <c r="D76" s="59" t="s">
        <v>15</v>
      </c>
      <c r="E76" s="29">
        <v>2379.48</v>
      </c>
      <c r="F76" s="38">
        <v>1828.26</v>
      </c>
      <c r="G76" s="91">
        <f t="shared" si="1"/>
        <v>76.83443441424177</v>
      </c>
    </row>
    <row r="77" spans="1:7" ht="27" customHeight="1">
      <c r="A77" s="72" t="s">
        <v>83</v>
      </c>
      <c r="B77" s="47" t="s">
        <v>138</v>
      </c>
      <c r="C77" s="47" t="s">
        <v>141</v>
      </c>
      <c r="D77" s="59" t="s">
        <v>15</v>
      </c>
      <c r="E77" s="29">
        <v>3</v>
      </c>
      <c r="F77" s="38">
        <v>1.6</v>
      </c>
      <c r="G77" s="91">
        <f t="shared" si="1"/>
        <v>53.333333333333336</v>
      </c>
    </row>
    <row r="78" spans="1:7" ht="46.5">
      <c r="A78" s="84" t="s">
        <v>74</v>
      </c>
      <c r="B78" s="78" t="s">
        <v>145</v>
      </c>
      <c r="C78" s="78"/>
      <c r="D78" s="85"/>
      <c r="E78" s="81">
        <f>E79</f>
        <v>11245.4</v>
      </c>
      <c r="F78" s="81">
        <f>F79</f>
        <v>11138.24</v>
      </c>
      <c r="G78" s="90">
        <f t="shared" si="1"/>
        <v>99.04707702705107</v>
      </c>
    </row>
    <row r="79" spans="1:7" ht="20.25" customHeight="1">
      <c r="A79" s="71" t="s">
        <v>6</v>
      </c>
      <c r="B79" s="47"/>
      <c r="C79" s="47"/>
      <c r="D79" s="52" t="s">
        <v>7</v>
      </c>
      <c r="E79" s="31">
        <f>E80+E83+E85+E87</f>
        <v>11245.4</v>
      </c>
      <c r="F79" s="31">
        <f>F80+F83+F85+F87</f>
        <v>11138.24</v>
      </c>
      <c r="G79" s="89">
        <f t="shared" si="1"/>
        <v>99.04707702705107</v>
      </c>
    </row>
    <row r="80" spans="1:7" ht="43.5" customHeight="1">
      <c r="A80" s="67" t="s">
        <v>94</v>
      </c>
      <c r="B80" s="47" t="s">
        <v>142</v>
      </c>
      <c r="C80" s="47"/>
      <c r="D80" s="53"/>
      <c r="E80" s="29">
        <f>E81+E82</f>
        <v>1256.8</v>
      </c>
      <c r="F80" s="29">
        <f>F81+F82</f>
        <v>1149.6399999999999</v>
      </c>
      <c r="G80" s="91">
        <f t="shared" si="1"/>
        <v>91.47358370464671</v>
      </c>
    </row>
    <row r="81" spans="1:7" ht="42.75" customHeight="1">
      <c r="A81" s="68" t="s">
        <v>1</v>
      </c>
      <c r="B81" s="47" t="s">
        <v>142</v>
      </c>
      <c r="C81" s="47">
        <v>244</v>
      </c>
      <c r="D81" s="60" t="s">
        <v>7</v>
      </c>
      <c r="E81" s="29">
        <v>675.8</v>
      </c>
      <c r="F81" s="39">
        <v>568.64</v>
      </c>
      <c r="G81" s="91">
        <f t="shared" si="1"/>
        <v>84.14323764427346</v>
      </c>
    </row>
    <row r="82" spans="1:7" ht="27" customHeight="1">
      <c r="A82" s="71" t="s">
        <v>41</v>
      </c>
      <c r="B82" s="47" t="s">
        <v>142</v>
      </c>
      <c r="C82" s="47">
        <v>612</v>
      </c>
      <c r="D82" s="60" t="s">
        <v>7</v>
      </c>
      <c r="E82" s="29">
        <v>581</v>
      </c>
      <c r="F82" s="39">
        <v>581</v>
      </c>
      <c r="G82" s="91">
        <f t="shared" si="1"/>
        <v>100</v>
      </c>
    </row>
    <row r="83" spans="1:7" ht="31.5" customHeight="1">
      <c r="A83" s="71" t="s">
        <v>42</v>
      </c>
      <c r="B83" s="48" t="s">
        <v>143</v>
      </c>
      <c r="C83" s="51"/>
      <c r="D83" s="60"/>
      <c r="E83" s="29">
        <f>E84</f>
        <v>9316.7</v>
      </c>
      <c r="F83" s="29">
        <f>F84</f>
        <v>9316.7</v>
      </c>
      <c r="G83" s="91">
        <f t="shared" si="1"/>
        <v>100</v>
      </c>
    </row>
    <row r="84" spans="1:7" ht="69" customHeight="1">
      <c r="A84" s="70" t="s">
        <v>43</v>
      </c>
      <c r="B84" s="48" t="s">
        <v>143</v>
      </c>
      <c r="C84" s="48" t="s">
        <v>28</v>
      </c>
      <c r="D84" s="54" t="s">
        <v>7</v>
      </c>
      <c r="E84" s="37">
        <v>9316.7</v>
      </c>
      <c r="F84" s="33">
        <v>9316.7</v>
      </c>
      <c r="G84" s="91">
        <f t="shared" si="1"/>
        <v>100</v>
      </c>
    </row>
    <row r="85" spans="1:7" ht="42.75" customHeight="1">
      <c r="A85" s="70" t="s">
        <v>44</v>
      </c>
      <c r="B85" s="48" t="s">
        <v>144</v>
      </c>
      <c r="C85" s="48"/>
      <c r="D85" s="54"/>
      <c r="E85" s="37">
        <f>E86</f>
        <v>459.9</v>
      </c>
      <c r="F85" s="37">
        <f>F86</f>
        <v>459.9</v>
      </c>
      <c r="G85" s="91">
        <f t="shared" si="1"/>
        <v>100</v>
      </c>
    </row>
    <row r="86" spans="1:7" ht="54" customHeight="1">
      <c r="A86" s="70" t="s">
        <v>43</v>
      </c>
      <c r="B86" s="48" t="s">
        <v>144</v>
      </c>
      <c r="C86" s="48" t="s">
        <v>28</v>
      </c>
      <c r="D86" s="54" t="s">
        <v>7</v>
      </c>
      <c r="E86" s="37">
        <v>459.9</v>
      </c>
      <c r="F86" s="33">
        <v>459.9</v>
      </c>
      <c r="G86" s="91">
        <f t="shared" si="1"/>
        <v>100</v>
      </c>
    </row>
    <row r="87" spans="1:7" ht="42.75" customHeight="1">
      <c r="A87" s="70" t="s">
        <v>204</v>
      </c>
      <c r="B87" s="48" t="s">
        <v>205</v>
      </c>
      <c r="C87" s="48" t="s">
        <v>28</v>
      </c>
      <c r="D87" s="54" t="s">
        <v>7</v>
      </c>
      <c r="E87" s="37">
        <v>212</v>
      </c>
      <c r="F87" s="33">
        <v>212</v>
      </c>
      <c r="G87" s="91">
        <f t="shared" si="1"/>
        <v>100</v>
      </c>
    </row>
    <row r="88" spans="1:7" ht="61.5" customHeight="1">
      <c r="A88" s="82" t="s">
        <v>75</v>
      </c>
      <c r="B88" s="78" t="s">
        <v>146</v>
      </c>
      <c r="C88" s="78"/>
      <c r="D88" s="78"/>
      <c r="E88" s="81">
        <f>E89+E95</f>
        <v>3123.76</v>
      </c>
      <c r="F88" s="81">
        <f>F89+F95</f>
        <v>3110.9900000000002</v>
      </c>
      <c r="G88" s="90">
        <f t="shared" si="1"/>
        <v>99.591197787282</v>
      </c>
    </row>
    <row r="89" spans="1:7" ht="29.25" customHeight="1">
      <c r="A89" s="70" t="s">
        <v>95</v>
      </c>
      <c r="B89" s="48"/>
      <c r="C89" s="48"/>
      <c r="D89" s="61" t="s">
        <v>14</v>
      </c>
      <c r="E89" s="40">
        <f>E90+E93</f>
        <v>598.71</v>
      </c>
      <c r="F89" s="40">
        <f>F90+F93</f>
        <v>594.11</v>
      </c>
      <c r="G89" s="89">
        <f t="shared" si="1"/>
        <v>99.23168144844749</v>
      </c>
    </row>
    <row r="90" spans="1:7" ht="41.25" customHeight="1">
      <c r="A90" s="70" t="s">
        <v>45</v>
      </c>
      <c r="B90" s="48" t="s">
        <v>147</v>
      </c>
      <c r="C90" s="48"/>
      <c r="D90" s="54"/>
      <c r="E90" s="37">
        <f>E91+E92</f>
        <v>491.27</v>
      </c>
      <c r="F90" s="37">
        <f>F91+F92</f>
        <v>486.69</v>
      </c>
      <c r="G90" s="91">
        <f t="shared" si="1"/>
        <v>99.06772243369227</v>
      </c>
    </row>
    <row r="91" spans="1:8" ht="18" customHeight="1">
      <c r="A91" s="68" t="s">
        <v>183</v>
      </c>
      <c r="B91" s="48" t="s">
        <v>147</v>
      </c>
      <c r="C91" s="48" t="s">
        <v>40</v>
      </c>
      <c r="D91" s="54" t="s">
        <v>14</v>
      </c>
      <c r="E91" s="37">
        <v>377.27</v>
      </c>
      <c r="F91" s="33">
        <v>373.8</v>
      </c>
      <c r="G91" s="91">
        <f t="shared" si="1"/>
        <v>99.08023431494686</v>
      </c>
      <c r="H91" s="20"/>
    </row>
    <row r="92" spans="1:8" ht="55.5" customHeight="1">
      <c r="A92" s="68" t="s">
        <v>139</v>
      </c>
      <c r="B92" s="48" t="s">
        <v>147</v>
      </c>
      <c r="C92" s="48" t="s">
        <v>140</v>
      </c>
      <c r="D92" s="54" t="s">
        <v>14</v>
      </c>
      <c r="E92" s="37">
        <v>114</v>
      </c>
      <c r="F92" s="33">
        <v>112.89</v>
      </c>
      <c r="G92" s="91">
        <f t="shared" si="1"/>
        <v>99.02631578947368</v>
      </c>
      <c r="H92" s="20"/>
    </row>
    <row r="93" spans="1:7" ht="28.5" customHeight="1">
      <c r="A93" s="67" t="s">
        <v>4</v>
      </c>
      <c r="B93" s="47" t="s">
        <v>149</v>
      </c>
      <c r="C93" s="47"/>
      <c r="D93" s="53"/>
      <c r="E93" s="29">
        <f>E94</f>
        <v>107.44</v>
      </c>
      <c r="F93" s="29">
        <f>F94</f>
        <v>107.42</v>
      </c>
      <c r="G93" s="91">
        <f t="shared" si="1"/>
        <v>99.98138495904692</v>
      </c>
    </row>
    <row r="94" spans="1:7" ht="42" customHeight="1">
      <c r="A94" s="67" t="s">
        <v>1</v>
      </c>
      <c r="B94" s="47" t="s">
        <v>149</v>
      </c>
      <c r="C94" s="47">
        <v>244</v>
      </c>
      <c r="D94" s="53" t="s">
        <v>14</v>
      </c>
      <c r="E94" s="29">
        <v>107.44</v>
      </c>
      <c r="F94" s="34">
        <v>107.42</v>
      </c>
      <c r="G94" s="91" t="s">
        <v>221</v>
      </c>
    </row>
    <row r="95" spans="1:7" ht="18" customHeight="1">
      <c r="A95" s="67" t="s">
        <v>96</v>
      </c>
      <c r="B95" s="47"/>
      <c r="C95" s="47"/>
      <c r="D95" s="52" t="s">
        <v>24</v>
      </c>
      <c r="E95" s="31">
        <f>E97+E98+E99</f>
        <v>2525.05</v>
      </c>
      <c r="F95" s="31">
        <f>F97+F98+F99</f>
        <v>2516.88</v>
      </c>
      <c r="G95" s="89">
        <f t="shared" si="1"/>
        <v>99.67644205065245</v>
      </c>
    </row>
    <row r="96" spans="1:7" ht="30.75" customHeight="1">
      <c r="A96" s="67" t="s">
        <v>97</v>
      </c>
      <c r="B96" s="47" t="s">
        <v>150</v>
      </c>
      <c r="C96" s="47"/>
      <c r="D96" s="53"/>
      <c r="E96" s="29">
        <f>E97</f>
        <v>1329.35</v>
      </c>
      <c r="F96" s="29">
        <f>F97</f>
        <v>1321.18</v>
      </c>
      <c r="G96" s="91">
        <f t="shared" si="1"/>
        <v>99.38541392409826</v>
      </c>
    </row>
    <row r="97" spans="1:7" ht="43.5" customHeight="1">
      <c r="A97" s="67" t="s">
        <v>1</v>
      </c>
      <c r="B97" s="47" t="s">
        <v>150</v>
      </c>
      <c r="C97" s="47">
        <v>244</v>
      </c>
      <c r="D97" s="53" t="s">
        <v>24</v>
      </c>
      <c r="E97" s="29">
        <v>1329.35</v>
      </c>
      <c r="F97" s="34">
        <v>1321.18</v>
      </c>
      <c r="G97" s="91">
        <f t="shared" si="1"/>
        <v>99.38541392409826</v>
      </c>
    </row>
    <row r="98" spans="1:7" ht="43.5" customHeight="1">
      <c r="A98" s="70" t="s">
        <v>190</v>
      </c>
      <c r="B98" s="46" t="s">
        <v>209</v>
      </c>
      <c r="C98" s="48" t="s">
        <v>2</v>
      </c>
      <c r="D98" s="54" t="s">
        <v>24</v>
      </c>
      <c r="E98" s="37">
        <v>108.7</v>
      </c>
      <c r="F98" s="33">
        <v>108.7</v>
      </c>
      <c r="G98" s="91">
        <f t="shared" si="1"/>
        <v>100</v>
      </c>
    </row>
    <row r="99" spans="1:7" ht="30.75" customHeight="1">
      <c r="A99" s="70" t="s">
        <v>201</v>
      </c>
      <c r="B99" s="46" t="s">
        <v>210</v>
      </c>
      <c r="C99" s="48" t="s">
        <v>2</v>
      </c>
      <c r="D99" s="54" t="s">
        <v>24</v>
      </c>
      <c r="E99" s="37">
        <v>1087</v>
      </c>
      <c r="F99" s="33">
        <v>1087</v>
      </c>
      <c r="G99" s="91">
        <f t="shared" si="1"/>
        <v>100</v>
      </c>
    </row>
    <row r="100" spans="1:7" ht="81" customHeight="1">
      <c r="A100" s="82" t="s">
        <v>214</v>
      </c>
      <c r="B100" s="78" t="s">
        <v>222</v>
      </c>
      <c r="C100" s="78"/>
      <c r="D100" s="78"/>
      <c r="E100" s="81">
        <f aca="true" t="shared" si="2" ref="E100:F102">E101</f>
        <v>500</v>
      </c>
      <c r="F100" s="81">
        <f t="shared" si="2"/>
        <v>29</v>
      </c>
      <c r="G100" s="90">
        <f t="shared" si="1"/>
        <v>5.800000000000001</v>
      </c>
    </row>
    <row r="101" spans="1:7" ht="22.5" customHeight="1">
      <c r="A101" s="67" t="s">
        <v>19</v>
      </c>
      <c r="B101" s="47"/>
      <c r="C101" s="47"/>
      <c r="D101" s="52" t="s">
        <v>20</v>
      </c>
      <c r="E101" s="41">
        <f t="shared" si="2"/>
        <v>500</v>
      </c>
      <c r="F101" s="41">
        <f t="shared" si="2"/>
        <v>29</v>
      </c>
      <c r="G101" s="89">
        <f t="shared" si="1"/>
        <v>5.800000000000001</v>
      </c>
    </row>
    <row r="102" spans="1:7" ht="42" customHeight="1">
      <c r="A102" s="68" t="s">
        <v>93</v>
      </c>
      <c r="B102" s="46" t="s">
        <v>220</v>
      </c>
      <c r="C102" s="48"/>
      <c r="D102" s="62"/>
      <c r="E102" s="42">
        <f t="shared" si="2"/>
        <v>500</v>
      </c>
      <c r="F102" s="42">
        <f t="shared" si="2"/>
        <v>29</v>
      </c>
      <c r="G102" s="91">
        <f t="shared" si="1"/>
        <v>5.800000000000001</v>
      </c>
    </row>
    <row r="103" spans="1:7" ht="45" customHeight="1">
      <c r="A103" s="67" t="s">
        <v>1</v>
      </c>
      <c r="B103" s="46" t="s">
        <v>220</v>
      </c>
      <c r="C103" s="47" t="s">
        <v>2</v>
      </c>
      <c r="D103" s="53" t="s">
        <v>20</v>
      </c>
      <c r="E103" s="42">
        <v>500</v>
      </c>
      <c r="F103" s="34">
        <v>29</v>
      </c>
      <c r="G103" s="91">
        <f t="shared" si="1"/>
        <v>5.800000000000001</v>
      </c>
    </row>
    <row r="104" spans="1:7" s="15" customFormat="1" ht="30.75" customHeight="1">
      <c r="A104" s="82" t="s">
        <v>223</v>
      </c>
      <c r="B104" s="78" t="s">
        <v>152</v>
      </c>
      <c r="C104" s="78"/>
      <c r="D104" s="86"/>
      <c r="E104" s="81">
        <f>E105+E157+E161</f>
        <v>16609.65</v>
      </c>
      <c r="F104" s="81">
        <f>F105+F157+F161</f>
        <v>15870.640000000001</v>
      </c>
      <c r="G104" s="90">
        <f t="shared" si="1"/>
        <v>95.55071900973229</v>
      </c>
    </row>
    <row r="105" spans="1:7" s="15" customFormat="1" ht="21.75" customHeight="1">
      <c r="A105" s="73" t="s">
        <v>98</v>
      </c>
      <c r="B105" s="49"/>
      <c r="C105" s="49"/>
      <c r="D105" s="63" t="s">
        <v>99</v>
      </c>
      <c r="E105" s="41">
        <f>E106+E109+E128+E131</f>
        <v>15712.630000000001</v>
      </c>
      <c r="F105" s="41">
        <f>F106+F109+F128+F131</f>
        <v>14973.710000000001</v>
      </c>
      <c r="G105" s="89">
        <f t="shared" si="1"/>
        <v>95.29728632316805</v>
      </c>
    </row>
    <row r="106" spans="1:7" s="15" customFormat="1" ht="55.5" customHeight="1">
      <c r="A106" s="67" t="s">
        <v>48</v>
      </c>
      <c r="B106" s="49"/>
      <c r="C106" s="49"/>
      <c r="D106" s="63" t="s">
        <v>49</v>
      </c>
      <c r="E106" s="41">
        <f>E107</f>
        <v>200</v>
      </c>
      <c r="F106" s="41" t="str">
        <f>F107</f>
        <v>0</v>
      </c>
      <c r="G106" s="89">
        <f t="shared" si="1"/>
        <v>0</v>
      </c>
    </row>
    <row r="107" spans="1:7" s="15" customFormat="1" ht="30" customHeight="1">
      <c r="A107" s="68" t="s">
        <v>80</v>
      </c>
      <c r="B107" s="46" t="s">
        <v>151</v>
      </c>
      <c r="C107" s="46"/>
      <c r="D107" s="62"/>
      <c r="E107" s="30">
        <f>E108</f>
        <v>200</v>
      </c>
      <c r="F107" s="30" t="str">
        <f>F108</f>
        <v>0</v>
      </c>
      <c r="G107" s="91">
        <f t="shared" si="1"/>
        <v>0</v>
      </c>
    </row>
    <row r="108" spans="1:7" s="15" customFormat="1" ht="57" customHeight="1">
      <c r="A108" s="68" t="s">
        <v>46</v>
      </c>
      <c r="B108" s="46" t="s">
        <v>151</v>
      </c>
      <c r="C108" s="46">
        <v>123</v>
      </c>
      <c r="D108" s="62" t="s">
        <v>49</v>
      </c>
      <c r="E108" s="30">
        <v>200</v>
      </c>
      <c r="F108" s="43" t="s">
        <v>217</v>
      </c>
      <c r="G108" s="91">
        <f t="shared" si="1"/>
        <v>0</v>
      </c>
    </row>
    <row r="109" spans="1:7" s="15" customFormat="1" ht="57" customHeight="1">
      <c r="A109" s="68" t="s">
        <v>51</v>
      </c>
      <c r="B109" s="46"/>
      <c r="C109" s="46"/>
      <c r="D109" s="61" t="s">
        <v>52</v>
      </c>
      <c r="E109" s="28">
        <f>E110+E113+E121+E124+E118</f>
        <v>12749.820000000002</v>
      </c>
      <c r="F109" s="28">
        <f>F110+F113+F121+F124+F118</f>
        <v>12618.28</v>
      </c>
      <c r="G109" s="89">
        <f t="shared" si="1"/>
        <v>98.96829916030187</v>
      </c>
    </row>
    <row r="110" spans="1:7" s="15" customFormat="1" ht="53.25" customHeight="1">
      <c r="A110" s="74" t="s">
        <v>100</v>
      </c>
      <c r="B110" s="47" t="s">
        <v>153</v>
      </c>
      <c r="C110" s="51"/>
      <c r="D110" s="53"/>
      <c r="E110" s="29">
        <f>E111+E112</f>
        <v>7056.45</v>
      </c>
      <c r="F110" s="29">
        <f>F111+F112</f>
        <v>6958.450000000001</v>
      </c>
      <c r="G110" s="91">
        <f t="shared" si="1"/>
        <v>98.61119968255994</v>
      </c>
    </row>
    <row r="111" spans="1:7" s="15" customFormat="1" ht="39.75" customHeight="1">
      <c r="A111" s="68" t="s">
        <v>50</v>
      </c>
      <c r="B111" s="47" t="s">
        <v>153</v>
      </c>
      <c r="C111" s="46">
        <v>121</v>
      </c>
      <c r="D111" s="62" t="s">
        <v>52</v>
      </c>
      <c r="E111" s="30">
        <v>5419.7</v>
      </c>
      <c r="F111" s="43">
        <v>5411.56</v>
      </c>
      <c r="G111" s="91">
        <f t="shared" si="1"/>
        <v>99.84980718489955</v>
      </c>
    </row>
    <row r="112" spans="1:7" s="15" customFormat="1" ht="69">
      <c r="A112" s="68" t="s">
        <v>148</v>
      </c>
      <c r="B112" s="47" t="s">
        <v>153</v>
      </c>
      <c r="C112" s="46">
        <v>129</v>
      </c>
      <c r="D112" s="62" t="s">
        <v>52</v>
      </c>
      <c r="E112" s="30">
        <v>1636.75</v>
      </c>
      <c r="F112" s="43">
        <v>1546.89</v>
      </c>
      <c r="G112" s="91">
        <f t="shared" si="1"/>
        <v>94.50985184053766</v>
      </c>
    </row>
    <row r="113" spans="1:7" s="15" customFormat="1" ht="69">
      <c r="A113" s="67" t="s">
        <v>101</v>
      </c>
      <c r="B113" s="47" t="s">
        <v>154</v>
      </c>
      <c r="C113" s="47"/>
      <c r="D113" s="53"/>
      <c r="E113" s="29">
        <f>E114+E116+E117+E119+E120+E115</f>
        <v>3652.84</v>
      </c>
      <c r="F113" s="29">
        <f>F114+F116+F117+F119+F120+F115</f>
        <v>3619.8399999999997</v>
      </c>
      <c r="G113" s="91">
        <f t="shared" si="1"/>
        <v>99.09659333559641</v>
      </c>
    </row>
    <row r="114" spans="1:7" ht="54.75">
      <c r="A114" s="68" t="s">
        <v>50</v>
      </c>
      <c r="B114" s="47" t="s">
        <v>154</v>
      </c>
      <c r="C114" s="46">
        <v>121</v>
      </c>
      <c r="D114" s="62" t="s">
        <v>52</v>
      </c>
      <c r="E114" s="30">
        <v>771.02</v>
      </c>
      <c r="F114" s="43">
        <v>771.02</v>
      </c>
      <c r="G114" s="91">
        <f t="shared" si="1"/>
        <v>100</v>
      </c>
    </row>
    <row r="115" spans="1:7" ht="69">
      <c r="A115" s="68" t="s">
        <v>148</v>
      </c>
      <c r="B115" s="47" t="s">
        <v>154</v>
      </c>
      <c r="C115" s="46">
        <v>129</v>
      </c>
      <c r="D115" s="62" t="s">
        <v>52</v>
      </c>
      <c r="E115" s="30">
        <v>230.08</v>
      </c>
      <c r="F115" s="43">
        <v>229.81</v>
      </c>
      <c r="G115" s="91">
        <f t="shared" si="1"/>
        <v>99.8826495132128</v>
      </c>
    </row>
    <row r="116" spans="1:7" ht="27">
      <c r="A116" s="67" t="s">
        <v>84</v>
      </c>
      <c r="B116" s="47" t="s">
        <v>154</v>
      </c>
      <c r="C116" s="46">
        <v>122</v>
      </c>
      <c r="D116" s="62" t="s">
        <v>52</v>
      </c>
      <c r="E116" s="30">
        <v>6.81</v>
      </c>
      <c r="F116" s="43">
        <v>2.31</v>
      </c>
      <c r="G116" s="91">
        <f t="shared" si="1"/>
        <v>33.92070484581498</v>
      </c>
    </row>
    <row r="117" spans="1:7" ht="29.25" customHeight="1">
      <c r="A117" s="68" t="s">
        <v>1</v>
      </c>
      <c r="B117" s="47" t="s">
        <v>154</v>
      </c>
      <c r="C117" s="46">
        <v>244</v>
      </c>
      <c r="D117" s="62" t="s">
        <v>52</v>
      </c>
      <c r="E117" s="30">
        <v>2613.61</v>
      </c>
      <c r="F117" s="43">
        <v>2599.72</v>
      </c>
      <c r="G117" s="91">
        <f t="shared" si="1"/>
        <v>99.4685511610378</v>
      </c>
    </row>
    <row r="118" spans="1:7" ht="42" customHeight="1">
      <c r="A118" s="68" t="s">
        <v>225</v>
      </c>
      <c r="B118" s="47" t="s">
        <v>154</v>
      </c>
      <c r="C118" s="46">
        <v>831</v>
      </c>
      <c r="D118" s="62" t="s">
        <v>52</v>
      </c>
      <c r="E118" s="30">
        <v>10</v>
      </c>
      <c r="F118" s="43">
        <v>10</v>
      </c>
      <c r="G118" s="91">
        <f t="shared" si="1"/>
        <v>100</v>
      </c>
    </row>
    <row r="119" spans="1:7" ht="27">
      <c r="A119" s="68" t="s">
        <v>83</v>
      </c>
      <c r="B119" s="47" t="s">
        <v>154</v>
      </c>
      <c r="C119" s="46">
        <v>852</v>
      </c>
      <c r="D119" s="62" t="s">
        <v>52</v>
      </c>
      <c r="E119" s="30">
        <v>6.94</v>
      </c>
      <c r="F119" s="43">
        <v>5.82</v>
      </c>
      <c r="G119" s="91">
        <f t="shared" si="1"/>
        <v>83.86167146974063</v>
      </c>
    </row>
    <row r="120" spans="1:7" ht="13.5">
      <c r="A120" s="68" t="s">
        <v>82</v>
      </c>
      <c r="B120" s="47" t="s">
        <v>154</v>
      </c>
      <c r="C120" s="46">
        <v>853</v>
      </c>
      <c r="D120" s="62" t="s">
        <v>52</v>
      </c>
      <c r="E120" s="30">
        <v>24.38</v>
      </c>
      <c r="F120" s="43">
        <v>11.16</v>
      </c>
      <c r="G120" s="91">
        <f t="shared" si="1"/>
        <v>45.7752255947498</v>
      </c>
    </row>
    <row r="121" spans="1:7" ht="39">
      <c r="A121" s="74" t="s">
        <v>102</v>
      </c>
      <c r="B121" s="47" t="s">
        <v>155</v>
      </c>
      <c r="C121" s="47"/>
      <c r="D121" s="53"/>
      <c r="E121" s="29">
        <f>E122+E123</f>
        <v>1469.75</v>
      </c>
      <c r="F121" s="29">
        <f>F122+F123</f>
        <v>1469.2099999999998</v>
      </c>
      <c r="G121" s="91">
        <f t="shared" si="1"/>
        <v>99.96325905766285</v>
      </c>
    </row>
    <row r="122" spans="1:7" ht="42.75" customHeight="1">
      <c r="A122" s="68" t="s">
        <v>50</v>
      </c>
      <c r="B122" s="47" t="s">
        <v>155</v>
      </c>
      <c r="C122" s="46">
        <v>121</v>
      </c>
      <c r="D122" s="62" t="s">
        <v>52</v>
      </c>
      <c r="E122" s="30">
        <v>1164.62</v>
      </c>
      <c r="F122" s="43">
        <v>1164.62</v>
      </c>
      <c r="G122" s="91">
        <f t="shared" si="1"/>
        <v>100</v>
      </c>
    </row>
    <row r="123" spans="1:7" ht="69">
      <c r="A123" s="68" t="s">
        <v>148</v>
      </c>
      <c r="B123" s="47" t="s">
        <v>155</v>
      </c>
      <c r="C123" s="46">
        <v>129</v>
      </c>
      <c r="D123" s="62" t="s">
        <v>52</v>
      </c>
      <c r="E123" s="30">
        <v>305.13</v>
      </c>
      <c r="F123" s="43">
        <v>304.59</v>
      </c>
      <c r="G123" s="91">
        <f t="shared" si="1"/>
        <v>99.82302625110609</v>
      </c>
    </row>
    <row r="124" spans="1:7" ht="97.5" customHeight="1">
      <c r="A124" s="67" t="s">
        <v>110</v>
      </c>
      <c r="B124" s="47" t="s">
        <v>184</v>
      </c>
      <c r="C124" s="47"/>
      <c r="D124" s="53"/>
      <c r="E124" s="29">
        <f>E125+E126+E127</f>
        <v>560.78</v>
      </c>
      <c r="F124" s="29">
        <f>F125+F126+F127</f>
        <v>560.78</v>
      </c>
      <c r="G124" s="91">
        <f t="shared" si="1"/>
        <v>100</v>
      </c>
    </row>
    <row r="125" spans="1:7" ht="39.75" customHeight="1">
      <c r="A125" s="68" t="s">
        <v>1</v>
      </c>
      <c r="B125" s="47" t="s">
        <v>164</v>
      </c>
      <c r="C125" s="47">
        <v>244</v>
      </c>
      <c r="D125" s="53" t="s">
        <v>52</v>
      </c>
      <c r="E125" s="29">
        <v>36.18</v>
      </c>
      <c r="F125" s="34">
        <v>36.18</v>
      </c>
      <c r="G125" s="91">
        <f t="shared" si="1"/>
        <v>100</v>
      </c>
    </row>
    <row r="126" spans="1:7" ht="45" customHeight="1">
      <c r="A126" s="68" t="s">
        <v>50</v>
      </c>
      <c r="B126" s="47" t="s">
        <v>185</v>
      </c>
      <c r="C126" s="47">
        <v>121</v>
      </c>
      <c r="D126" s="53" t="s">
        <v>52</v>
      </c>
      <c r="E126" s="29">
        <v>404.95</v>
      </c>
      <c r="F126" s="34">
        <v>404.95</v>
      </c>
      <c r="G126" s="91">
        <f t="shared" si="1"/>
        <v>100</v>
      </c>
    </row>
    <row r="127" spans="1:7" ht="69">
      <c r="A127" s="68" t="s">
        <v>148</v>
      </c>
      <c r="B127" s="47" t="s">
        <v>185</v>
      </c>
      <c r="C127" s="47">
        <v>129</v>
      </c>
      <c r="D127" s="53" t="s">
        <v>52</v>
      </c>
      <c r="E127" s="29">
        <v>119.65</v>
      </c>
      <c r="F127" s="34">
        <v>119.65</v>
      </c>
      <c r="G127" s="91">
        <f aca="true" t="shared" si="3" ref="G127:G167">F127/E127*100</f>
        <v>100</v>
      </c>
    </row>
    <row r="128" spans="1:7" ht="27">
      <c r="A128" s="67" t="s">
        <v>59</v>
      </c>
      <c r="B128" s="47"/>
      <c r="C128" s="47"/>
      <c r="D128" s="52" t="s">
        <v>61</v>
      </c>
      <c r="E128" s="31">
        <f>E129</f>
        <v>100</v>
      </c>
      <c r="F128" s="31" t="str">
        <f>F129</f>
        <v>0</v>
      </c>
      <c r="G128" s="89">
        <f t="shared" si="3"/>
        <v>0</v>
      </c>
    </row>
    <row r="129" spans="1:7" ht="27">
      <c r="A129" s="67" t="s">
        <v>59</v>
      </c>
      <c r="B129" s="47" t="s">
        <v>156</v>
      </c>
      <c r="C129" s="47"/>
      <c r="D129" s="53"/>
      <c r="E129" s="29">
        <f>E130</f>
        <v>100</v>
      </c>
      <c r="F129" s="29" t="str">
        <f>F130</f>
        <v>0</v>
      </c>
      <c r="G129" s="91">
        <f t="shared" si="3"/>
        <v>0</v>
      </c>
    </row>
    <row r="130" spans="1:7" ht="13.5">
      <c r="A130" s="67" t="s">
        <v>60</v>
      </c>
      <c r="B130" s="47" t="s">
        <v>156</v>
      </c>
      <c r="C130" s="47">
        <v>870</v>
      </c>
      <c r="D130" s="53" t="s">
        <v>61</v>
      </c>
      <c r="E130" s="29">
        <v>100</v>
      </c>
      <c r="F130" s="34" t="s">
        <v>217</v>
      </c>
      <c r="G130" s="91">
        <f t="shared" si="3"/>
        <v>0</v>
      </c>
    </row>
    <row r="131" spans="1:7" ht="13.5">
      <c r="A131" s="68" t="s">
        <v>53</v>
      </c>
      <c r="B131" s="47"/>
      <c r="C131" s="47"/>
      <c r="D131" s="52" t="s">
        <v>54</v>
      </c>
      <c r="E131" s="31">
        <f>E140+E142+E145+E147+E149+E151+E154+E144+E132+E155</f>
        <v>2662.81</v>
      </c>
      <c r="F131" s="31">
        <f>F140+F142+F145+F147+F149+F151+F154+F144+F132+F155</f>
        <v>2355.4300000000003</v>
      </c>
      <c r="G131" s="89">
        <f t="shared" si="3"/>
        <v>88.45655529309265</v>
      </c>
    </row>
    <row r="132" spans="1:7" ht="13.5">
      <c r="A132" s="67" t="s">
        <v>103</v>
      </c>
      <c r="B132" s="47" t="s">
        <v>157</v>
      </c>
      <c r="C132" s="47">
        <v>540</v>
      </c>
      <c r="D132" s="53" t="s">
        <v>54</v>
      </c>
      <c r="E132" s="29">
        <f>E133+E134+E135+E136+E137+E138+E139</f>
        <v>497.00999999999993</v>
      </c>
      <c r="F132" s="29">
        <f>F133+F134+F135+F136+F137+F138+F139</f>
        <v>497.00999999999993</v>
      </c>
      <c r="G132" s="91">
        <f t="shared" si="3"/>
        <v>100</v>
      </c>
    </row>
    <row r="133" spans="1:7" ht="41.25">
      <c r="A133" s="67" t="s">
        <v>104</v>
      </c>
      <c r="B133" s="47" t="s">
        <v>158</v>
      </c>
      <c r="C133" s="47">
        <v>540</v>
      </c>
      <c r="D133" s="53" t="s">
        <v>54</v>
      </c>
      <c r="E133" s="29">
        <v>139.97</v>
      </c>
      <c r="F133" s="34">
        <v>139.97</v>
      </c>
      <c r="G133" s="91">
        <f t="shared" si="3"/>
        <v>100</v>
      </c>
    </row>
    <row r="134" spans="1:7" ht="41.25">
      <c r="A134" s="67" t="s">
        <v>105</v>
      </c>
      <c r="B134" s="47" t="s">
        <v>159</v>
      </c>
      <c r="C134" s="47">
        <v>540</v>
      </c>
      <c r="D134" s="53" t="s">
        <v>54</v>
      </c>
      <c r="E134" s="29">
        <v>70.8</v>
      </c>
      <c r="F134" s="34">
        <v>70.8</v>
      </c>
      <c r="G134" s="91">
        <f t="shared" si="3"/>
        <v>100</v>
      </c>
    </row>
    <row r="135" spans="1:7" ht="41.25">
      <c r="A135" s="67" t="s">
        <v>106</v>
      </c>
      <c r="B135" s="47" t="s">
        <v>160</v>
      </c>
      <c r="C135" s="47">
        <v>540</v>
      </c>
      <c r="D135" s="53" t="s">
        <v>54</v>
      </c>
      <c r="E135" s="29">
        <v>41</v>
      </c>
      <c r="F135" s="34">
        <v>41</v>
      </c>
      <c r="G135" s="91">
        <f t="shared" si="3"/>
        <v>100</v>
      </c>
    </row>
    <row r="136" spans="1:7" ht="54" customHeight="1">
      <c r="A136" s="67" t="s">
        <v>107</v>
      </c>
      <c r="B136" s="47" t="s">
        <v>161</v>
      </c>
      <c r="C136" s="47">
        <v>540</v>
      </c>
      <c r="D136" s="53" t="s">
        <v>54</v>
      </c>
      <c r="E136" s="29">
        <v>38.99</v>
      </c>
      <c r="F136" s="34">
        <v>38.99</v>
      </c>
      <c r="G136" s="91">
        <f t="shared" si="3"/>
        <v>100</v>
      </c>
    </row>
    <row r="137" spans="1:7" ht="54.75">
      <c r="A137" s="67" t="s">
        <v>108</v>
      </c>
      <c r="B137" s="47" t="s">
        <v>162</v>
      </c>
      <c r="C137" s="47">
        <v>540</v>
      </c>
      <c r="D137" s="53" t="s">
        <v>54</v>
      </c>
      <c r="E137" s="29">
        <v>54.7</v>
      </c>
      <c r="F137" s="34">
        <v>54.7</v>
      </c>
      <c r="G137" s="91">
        <f t="shared" si="3"/>
        <v>100</v>
      </c>
    </row>
    <row r="138" spans="1:7" ht="41.25">
      <c r="A138" s="67" t="s">
        <v>109</v>
      </c>
      <c r="B138" s="47" t="s">
        <v>163</v>
      </c>
      <c r="C138" s="47">
        <v>540</v>
      </c>
      <c r="D138" s="53" t="s">
        <v>54</v>
      </c>
      <c r="E138" s="29">
        <v>113.35</v>
      </c>
      <c r="F138" s="34">
        <v>113.35</v>
      </c>
      <c r="G138" s="91">
        <f t="shared" si="3"/>
        <v>100</v>
      </c>
    </row>
    <row r="139" spans="1:7" ht="72" customHeight="1">
      <c r="A139" s="67" t="s">
        <v>207</v>
      </c>
      <c r="B139" s="47" t="s">
        <v>208</v>
      </c>
      <c r="C139" s="47">
        <v>540</v>
      </c>
      <c r="D139" s="53" t="s">
        <v>54</v>
      </c>
      <c r="E139" s="29">
        <v>38.2</v>
      </c>
      <c r="F139" s="34">
        <v>38.2</v>
      </c>
      <c r="G139" s="91">
        <f t="shared" si="3"/>
        <v>100</v>
      </c>
    </row>
    <row r="140" spans="1:7" ht="54.75">
      <c r="A140" s="70" t="s">
        <v>111</v>
      </c>
      <c r="B140" s="46" t="s">
        <v>165</v>
      </c>
      <c r="C140" s="46"/>
      <c r="D140" s="54"/>
      <c r="E140" s="30">
        <f>E141</f>
        <v>90</v>
      </c>
      <c r="F140" s="30">
        <f>F141</f>
        <v>67.01</v>
      </c>
      <c r="G140" s="91">
        <f t="shared" si="3"/>
        <v>74.45555555555556</v>
      </c>
    </row>
    <row r="141" spans="1:7" ht="43.5" customHeight="1">
      <c r="A141" s="68" t="s">
        <v>1</v>
      </c>
      <c r="B141" s="46" t="s">
        <v>165</v>
      </c>
      <c r="C141" s="46">
        <v>244</v>
      </c>
      <c r="D141" s="62" t="s">
        <v>54</v>
      </c>
      <c r="E141" s="30">
        <v>90</v>
      </c>
      <c r="F141" s="43">
        <v>67.01</v>
      </c>
      <c r="G141" s="91">
        <f t="shared" si="3"/>
        <v>74.45555555555556</v>
      </c>
    </row>
    <row r="142" spans="1:7" ht="41.25">
      <c r="A142" s="70" t="s">
        <v>55</v>
      </c>
      <c r="B142" s="46" t="s">
        <v>166</v>
      </c>
      <c r="C142" s="46"/>
      <c r="D142" s="54"/>
      <c r="E142" s="30">
        <f>E143</f>
        <v>210.7</v>
      </c>
      <c r="F142" s="30">
        <f>F143</f>
        <v>202.35</v>
      </c>
      <c r="G142" s="91">
        <f t="shared" si="3"/>
        <v>96.03701945894638</v>
      </c>
    </row>
    <row r="143" spans="1:7" ht="43.5" customHeight="1">
      <c r="A143" s="68" t="s">
        <v>1</v>
      </c>
      <c r="B143" s="46" t="s">
        <v>166</v>
      </c>
      <c r="C143" s="46">
        <v>244</v>
      </c>
      <c r="D143" s="54" t="s">
        <v>54</v>
      </c>
      <c r="E143" s="30">
        <v>210.7</v>
      </c>
      <c r="F143" s="33">
        <v>202.35</v>
      </c>
      <c r="G143" s="91">
        <f t="shared" si="3"/>
        <v>96.03701945894638</v>
      </c>
    </row>
    <row r="144" spans="1:7" ht="17.25" customHeight="1">
      <c r="A144" s="68" t="s">
        <v>82</v>
      </c>
      <c r="B144" s="46" t="s">
        <v>166</v>
      </c>
      <c r="C144" s="46">
        <v>853</v>
      </c>
      <c r="D144" s="54" t="s">
        <v>54</v>
      </c>
      <c r="E144" s="30">
        <v>16.02</v>
      </c>
      <c r="F144" s="44">
        <v>16.02</v>
      </c>
      <c r="G144" s="91">
        <f t="shared" si="3"/>
        <v>100</v>
      </c>
    </row>
    <row r="145" spans="1:7" ht="69">
      <c r="A145" s="68" t="s">
        <v>56</v>
      </c>
      <c r="B145" s="46" t="s">
        <v>167</v>
      </c>
      <c r="C145" s="46"/>
      <c r="D145" s="54"/>
      <c r="E145" s="30">
        <f>E146</f>
        <v>50</v>
      </c>
      <c r="F145" s="30" t="str">
        <f>F146</f>
        <v>0</v>
      </c>
      <c r="G145" s="91">
        <f t="shared" si="3"/>
        <v>0</v>
      </c>
    </row>
    <row r="146" spans="1:7" ht="30" customHeight="1">
      <c r="A146" s="68" t="s">
        <v>1</v>
      </c>
      <c r="B146" s="46" t="s">
        <v>167</v>
      </c>
      <c r="C146" s="46">
        <v>244</v>
      </c>
      <c r="D146" s="54" t="s">
        <v>54</v>
      </c>
      <c r="E146" s="30">
        <v>50</v>
      </c>
      <c r="F146" s="33" t="s">
        <v>217</v>
      </c>
      <c r="G146" s="91">
        <f t="shared" si="3"/>
        <v>0</v>
      </c>
    </row>
    <row r="147" spans="1:7" ht="27">
      <c r="A147" s="68" t="s">
        <v>57</v>
      </c>
      <c r="B147" s="46" t="s">
        <v>168</v>
      </c>
      <c r="C147" s="46"/>
      <c r="D147" s="54"/>
      <c r="E147" s="30">
        <f>E148</f>
        <v>60</v>
      </c>
      <c r="F147" s="30">
        <f>F148</f>
        <v>41.05</v>
      </c>
      <c r="G147" s="91">
        <f t="shared" si="3"/>
        <v>68.41666666666666</v>
      </c>
    </row>
    <row r="148" spans="1:7" ht="27" customHeight="1">
      <c r="A148" s="68" t="s">
        <v>1</v>
      </c>
      <c r="B148" s="46" t="s">
        <v>168</v>
      </c>
      <c r="C148" s="46">
        <v>244</v>
      </c>
      <c r="D148" s="54" t="s">
        <v>54</v>
      </c>
      <c r="E148" s="30">
        <v>60</v>
      </c>
      <c r="F148" s="33">
        <v>41.05</v>
      </c>
      <c r="G148" s="91">
        <f t="shared" si="3"/>
        <v>68.41666666666666</v>
      </c>
    </row>
    <row r="149" spans="1:7" ht="41.25">
      <c r="A149" s="68" t="s">
        <v>58</v>
      </c>
      <c r="B149" s="46" t="s">
        <v>169</v>
      </c>
      <c r="C149" s="46"/>
      <c r="D149" s="62"/>
      <c r="E149" s="30">
        <f>E150</f>
        <v>1044.6</v>
      </c>
      <c r="F149" s="30">
        <f>F150</f>
        <v>1011.96</v>
      </c>
      <c r="G149" s="91">
        <f t="shared" si="3"/>
        <v>96.87535898908675</v>
      </c>
    </row>
    <row r="150" spans="1:7" ht="43.5" customHeight="1">
      <c r="A150" s="68" t="s">
        <v>1</v>
      </c>
      <c r="B150" s="46" t="s">
        <v>169</v>
      </c>
      <c r="C150" s="46">
        <v>244</v>
      </c>
      <c r="D150" s="62" t="s">
        <v>54</v>
      </c>
      <c r="E150" s="30">
        <v>1044.6</v>
      </c>
      <c r="F150" s="43">
        <v>1011.96</v>
      </c>
      <c r="G150" s="91">
        <f t="shared" si="3"/>
        <v>96.87535898908675</v>
      </c>
    </row>
    <row r="151" spans="1:7" ht="57" customHeight="1">
      <c r="A151" s="68" t="s">
        <v>170</v>
      </c>
      <c r="B151" s="46" t="s">
        <v>174</v>
      </c>
      <c r="C151" s="46"/>
      <c r="D151" s="62"/>
      <c r="E151" s="30">
        <f>E152</f>
        <v>50</v>
      </c>
      <c r="F151" s="30" t="str">
        <f>F152</f>
        <v>0</v>
      </c>
      <c r="G151" s="91">
        <f t="shared" si="3"/>
        <v>0</v>
      </c>
    </row>
    <row r="152" spans="1:7" ht="30" customHeight="1">
      <c r="A152" s="68" t="s">
        <v>1</v>
      </c>
      <c r="B152" s="46" t="s">
        <v>174</v>
      </c>
      <c r="C152" s="46">
        <v>244</v>
      </c>
      <c r="D152" s="62" t="s">
        <v>54</v>
      </c>
      <c r="E152" s="30">
        <v>50</v>
      </c>
      <c r="F152" s="43" t="s">
        <v>217</v>
      </c>
      <c r="G152" s="91">
        <f t="shared" si="3"/>
        <v>0</v>
      </c>
    </row>
    <row r="153" spans="1:7" ht="42" customHeight="1">
      <c r="A153" s="68" t="s">
        <v>188</v>
      </c>
      <c r="B153" s="46" t="s">
        <v>189</v>
      </c>
      <c r="C153" s="46"/>
      <c r="D153" s="62"/>
      <c r="E153" s="30">
        <f>E154</f>
        <v>50</v>
      </c>
      <c r="F153" s="30">
        <f>F154</f>
        <v>17.55</v>
      </c>
      <c r="G153" s="91">
        <f t="shared" si="3"/>
        <v>35.1</v>
      </c>
    </row>
    <row r="154" spans="1:7" ht="39" customHeight="1">
      <c r="A154" s="68" t="s">
        <v>1</v>
      </c>
      <c r="B154" s="46" t="s">
        <v>189</v>
      </c>
      <c r="C154" s="46">
        <v>244</v>
      </c>
      <c r="D154" s="62" t="s">
        <v>54</v>
      </c>
      <c r="E154" s="30">
        <v>50</v>
      </c>
      <c r="F154" s="43">
        <v>17.55</v>
      </c>
      <c r="G154" s="91">
        <f t="shared" si="3"/>
        <v>35.1</v>
      </c>
    </row>
    <row r="155" spans="1:7" ht="69" customHeight="1">
      <c r="A155" s="13" t="s">
        <v>226</v>
      </c>
      <c r="B155" s="46" t="s">
        <v>227</v>
      </c>
      <c r="C155" s="46"/>
      <c r="D155" s="62"/>
      <c r="E155" s="30">
        <f>E156</f>
        <v>594.48</v>
      </c>
      <c r="F155" s="30">
        <f>F156</f>
        <v>502.48</v>
      </c>
      <c r="G155" s="91">
        <f t="shared" si="3"/>
        <v>84.5242901359171</v>
      </c>
    </row>
    <row r="156" spans="1:7" ht="42" customHeight="1">
      <c r="A156" s="68" t="s">
        <v>1</v>
      </c>
      <c r="B156" s="46" t="s">
        <v>227</v>
      </c>
      <c r="C156" s="46">
        <v>244</v>
      </c>
      <c r="D156" s="62" t="s">
        <v>54</v>
      </c>
      <c r="E156" s="30">
        <v>594.48</v>
      </c>
      <c r="F156" s="43">
        <v>502.48</v>
      </c>
      <c r="G156" s="91">
        <f t="shared" si="3"/>
        <v>84.5242901359171</v>
      </c>
    </row>
    <row r="157" spans="1:7" ht="27">
      <c r="A157" s="67" t="s">
        <v>62</v>
      </c>
      <c r="B157" s="47" t="s">
        <v>219</v>
      </c>
      <c r="C157" s="47"/>
      <c r="D157" s="52" t="s">
        <v>63</v>
      </c>
      <c r="E157" s="31">
        <f>E158+E160</f>
        <v>233.70000000000002</v>
      </c>
      <c r="F157" s="31">
        <f>F158+F160</f>
        <v>233.70000000000002</v>
      </c>
      <c r="G157" s="89">
        <f t="shared" si="3"/>
        <v>100</v>
      </c>
    </row>
    <row r="158" spans="1:7" ht="40.5" customHeight="1">
      <c r="A158" s="67" t="s">
        <v>112</v>
      </c>
      <c r="B158" s="47" t="s">
        <v>171</v>
      </c>
      <c r="C158" s="47"/>
      <c r="D158" s="53"/>
      <c r="E158" s="29">
        <f>E159</f>
        <v>180.36</v>
      </c>
      <c r="F158" s="29">
        <f>F159</f>
        <v>180.36</v>
      </c>
      <c r="G158" s="91">
        <f t="shared" si="3"/>
        <v>100</v>
      </c>
    </row>
    <row r="159" spans="1:7" ht="39" customHeight="1">
      <c r="A159" s="68" t="s">
        <v>50</v>
      </c>
      <c r="B159" s="47" t="s">
        <v>171</v>
      </c>
      <c r="C159" s="47">
        <v>121</v>
      </c>
      <c r="D159" s="64" t="s">
        <v>63</v>
      </c>
      <c r="E159" s="29">
        <v>180.36</v>
      </c>
      <c r="F159" s="45">
        <v>180.36</v>
      </c>
      <c r="G159" s="91">
        <f t="shared" si="3"/>
        <v>100</v>
      </c>
    </row>
    <row r="160" spans="1:7" ht="66.75" customHeight="1">
      <c r="A160" s="68" t="s">
        <v>148</v>
      </c>
      <c r="B160" s="47" t="s">
        <v>171</v>
      </c>
      <c r="C160" s="47">
        <v>129</v>
      </c>
      <c r="D160" s="64" t="s">
        <v>63</v>
      </c>
      <c r="E160" s="29">
        <v>53.34</v>
      </c>
      <c r="F160" s="45">
        <v>53.34</v>
      </c>
      <c r="G160" s="91">
        <f t="shared" si="3"/>
        <v>100</v>
      </c>
    </row>
    <row r="161" spans="1:7" ht="13.5">
      <c r="A161" s="68" t="s">
        <v>113</v>
      </c>
      <c r="B161" s="47"/>
      <c r="C161" s="47"/>
      <c r="D161" s="65" t="s">
        <v>114</v>
      </c>
      <c r="E161" s="31">
        <f>E162+E165</f>
        <v>663.3199999999999</v>
      </c>
      <c r="F161" s="31">
        <f>F162+F165</f>
        <v>663.23</v>
      </c>
      <c r="G161" s="89">
        <f t="shared" si="3"/>
        <v>99.98643188807816</v>
      </c>
    </row>
    <row r="162" spans="1:7" ht="13.5">
      <c r="A162" s="67" t="s">
        <v>64</v>
      </c>
      <c r="B162" s="47"/>
      <c r="C162" s="47"/>
      <c r="D162" s="65" t="s">
        <v>65</v>
      </c>
      <c r="E162" s="31">
        <f>E164</f>
        <v>508.7</v>
      </c>
      <c r="F162" s="31">
        <f>F164</f>
        <v>508.61</v>
      </c>
      <c r="G162" s="89">
        <f t="shared" si="3"/>
        <v>99.9823078435227</v>
      </c>
    </row>
    <row r="163" spans="1:7" ht="27" customHeight="1">
      <c r="A163" s="75" t="s">
        <v>115</v>
      </c>
      <c r="B163" s="47" t="s">
        <v>172</v>
      </c>
      <c r="C163" s="46"/>
      <c r="D163" s="62"/>
      <c r="E163" s="30">
        <f>E164</f>
        <v>508.7</v>
      </c>
      <c r="F163" s="30">
        <f>F164</f>
        <v>508.61</v>
      </c>
      <c r="G163" s="91">
        <f t="shared" si="3"/>
        <v>99.9823078435227</v>
      </c>
    </row>
    <row r="164" spans="1:7" ht="42" customHeight="1">
      <c r="A164" s="76" t="s">
        <v>66</v>
      </c>
      <c r="B164" s="47" t="s">
        <v>172</v>
      </c>
      <c r="C164" s="46">
        <v>321</v>
      </c>
      <c r="D164" s="59" t="s">
        <v>65</v>
      </c>
      <c r="E164" s="30">
        <v>508.7</v>
      </c>
      <c r="F164" s="38">
        <v>508.61</v>
      </c>
      <c r="G164" s="91">
        <f t="shared" si="3"/>
        <v>99.9823078435227</v>
      </c>
    </row>
    <row r="165" spans="1:7" ht="27">
      <c r="A165" s="67" t="s">
        <v>67</v>
      </c>
      <c r="B165" s="47"/>
      <c r="C165" s="47"/>
      <c r="D165" s="52" t="s">
        <v>68</v>
      </c>
      <c r="E165" s="31">
        <f>E166</f>
        <v>154.62</v>
      </c>
      <c r="F165" s="31">
        <f>F166</f>
        <v>154.62</v>
      </c>
      <c r="G165" s="89">
        <f t="shared" si="3"/>
        <v>100</v>
      </c>
    </row>
    <row r="166" spans="1:7" ht="27">
      <c r="A166" s="67" t="s">
        <v>47</v>
      </c>
      <c r="B166" s="47" t="s">
        <v>173</v>
      </c>
      <c r="C166" s="47"/>
      <c r="D166" s="53"/>
      <c r="E166" s="29">
        <f>E167</f>
        <v>154.62</v>
      </c>
      <c r="F166" s="29">
        <f>F167</f>
        <v>154.62</v>
      </c>
      <c r="G166" s="91">
        <f t="shared" si="3"/>
        <v>100</v>
      </c>
    </row>
    <row r="167" spans="1:7" ht="40.5" customHeight="1">
      <c r="A167" s="67" t="s">
        <v>1</v>
      </c>
      <c r="B167" s="47" t="s">
        <v>173</v>
      </c>
      <c r="C167" s="47">
        <v>244</v>
      </c>
      <c r="D167" s="53" t="s">
        <v>68</v>
      </c>
      <c r="E167" s="29">
        <v>154.62</v>
      </c>
      <c r="F167" s="34">
        <v>154.62</v>
      </c>
      <c r="G167" s="91">
        <f t="shared" si="3"/>
        <v>100</v>
      </c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3" ht="33" customHeight="1"/>
    <row r="190" ht="31.5" customHeight="1"/>
    <row r="196" ht="29.25" customHeight="1"/>
    <row r="199" ht="33.75" customHeight="1">
      <c r="F199" s="18"/>
    </row>
    <row r="201" ht="33.75" customHeight="1"/>
    <row r="217" ht="20.25" customHeight="1"/>
  </sheetData>
  <sheetProtection/>
  <autoFilter ref="A9:G9"/>
  <mergeCells count="4">
    <mergeCell ref="A6:E6"/>
    <mergeCell ref="B2:G2"/>
    <mergeCell ref="D1:G1"/>
    <mergeCell ref="A5:G5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2018-02-07T12:23:44Z</cp:lastPrinted>
  <dcterms:created xsi:type="dcterms:W3CDTF">2002-03-11T10:22:12Z</dcterms:created>
  <dcterms:modified xsi:type="dcterms:W3CDTF">2018-03-26T14:06:12Z</dcterms:modified>
  <cp:category/>
  <cp:version/>
  <cp:contentType/>
  <cp:contentStatus/>
</cp:coreProperties>
</file>