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'2014'!$A$8:$E$8</definedName>
    <definedName name="_xlnm.Print_Titles" localSheetId="0">'2014'!$8:$8</definedName>
  </definedNames>
  <calcPr fullCalcOnLoad="1"/>
</workbook>
</file>

<file path=xl/sharedStrings.xml><?xml version="1.0" encoding="utf-8"?>
<sst xmlns="http://schemas.openxmlformats.org/spreadsheetml/2006/main" count="459" uniqueCount="225">
  <si>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</si>
  <si>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</si>
  <si>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</si>
  <si>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</si>
  <si>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</si>
  <si>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Другие общегосударственные вопросы</t>
  </si>
  <si>
    <t>0113</t>
  </si>
  <si>
    <t>Жилищное хозяйство</t>
  </si>
  <si>
    <t>0501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</si>
  <si>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</si>
  <si>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</si>
  <si>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</si>
  <si>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</t>
  </si>
  <si>
    <t>2</t>
  </si>
  <si>
    <t>3</t>
  </si>
  <si>
    <t>5</t>
  </si>
  <si>
    <t>0707</t>
  </si>
  <si>
    <t>Пенсионное обеспечение</t>
  </si>
  <si>
    <t>1001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</si>
  <si>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</si>
  <si>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</si>
  <si>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</si>
  <si>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</si>
  <si>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</si>
  <si>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</si>
  <si>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</si>
  <si>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</si>
  <si>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Мероприятия по землеустройству и землепользованию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</si>
  <si>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</si>
  <si>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</si>
  <si>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</si>
  <si>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Другие вопросы в области социальной политики</t>
  </si>
  <si>
    <t>1006</t>
  </si>
  <si>
    <t>1102</t>
  </si>
  <si>
    <t>0309</t>
  </si>
  <si>
    <t>0111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</si>
  <si>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</si>
  <si>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</si>
  <si>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</si>
  <si>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</si>
  <si>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</si>
  <si>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</si>
  <si>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Содействие созданию условий для развития сельского хозяйства</t>
  </si>
  <si>
    <t>Проведение мероприятий по обеспечению безопасности дорожного движения</t>
  </si>
  <si>
    <t>Прочие непрограммные расходы</t>
  </si>
  <si>
    <t>Наименование</t>
  </si>
  <si>
    <t>Целевая статья</t>
  </si>
  <si>
    <t>Мероприятия в области информационно-коммуникационных технологий и связи</t>
  </si>
  <si>
    <t>Пособия и компенсации гражданам и иные социальные выплаты, кроме публичных нормативных обязательств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</si>
  <si>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</si>
  <si>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>Резервные фонды местных администраций</t>
  </si>
  <si>
    <t>Резервные средства</t>
  </si>
  <si>
    <t>Культура</t>
  </si>
  <si>
    <t>Субсидии бюджетным учреждениям на иные цели</t>
  </si>
  <si>
    <t>111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</si>
  <si>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бюджетов,а также по разделам и подразделам классификации расходов бюджета</t>
  </si>
  <si>
    <t>Содержание муниципального нежилого фонда, в том числе капитальный ремонт муниципального нежилого фонда</t>
  </si>
  <si>
    <t xml:space="preserve">Мероприятия в области в области коммунального хозяйства </t>
  </si>
  <si>
    <t>Передача полномочий по жилищному контролю в рамках непрограмных расходов ОМСУ</t>
  </si>
  <si>
    <t>Передача полномочий по казначейскому исполнению бюджетов поселений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</si>
  <si>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</si>
  <si>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</si>
  <si>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</si>
  <si>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</si>
  <si>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Связь и информатика</t>
  </si>
  <si>
    <t>Обеспечение пожарной безопасности</t>
  </si>
  <si>
    <t>0310</t>
  </si>
  <si>
    <t>Мероприятия по обеспечению первичных мер пожарной безопасности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</si>
  <si>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</si>
  <si>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</si>
  <si>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Проведение мероприятий в области спорта и физической культуры</t>
  </si>
  <si>
    <t>Массовый спорт</t>
  </si>
  <si>
    <t>4</t>
  </si>
  <si>
    <t>Всего ассигнования: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</si>
  <si>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2016 год</t>
  </si>
  <si>
    <t>71 0 10 0000</t>
  </si>
  <si>
    <t>Подпрограмма №1: "Стимулирование экономической активности на территории МО Новосветское сельское поселение"</t>
  </si>
  <si>
    <t>71 1 10 0000</t>
  </si>
  <si>
    <t>71 1 10 15160</t>
  </si>
  <si>
    <t>Закупка товаров,работ,услуг в сфере информационно-коммуникационных технологий</t>
  </si>
  <si>
    <t>71 1 10 15180</t>
  </si>
  <si>
    <t>Мероприятия по поддержке субъектов малого и среднего предпринимательства</t>
  </si>
  <si>
    <t>71 1 10 15510</t>
  </si>
  <si>
    <t>71 1 10 15520</t>
  </si>
  <si>
    <t xml:space="preserve">Подпрограмма №2: "Обеспечение безопасности на территории МО Новосветское сельское поселение" </t>
  </si>
  <si>
    <t>71 2 10  00000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</si>
  <si>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</si>
  <si>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</si>
  <si>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71 2 10 15090</t>
  </si>
  <si>
    <t>71 2 10 15120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</si>
  <si>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</si>
  <si>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71 3 10  00000</t>
  </si>
  <si>
    <t>71 3 10 15390</t>
  </si>
  <si>
    <t>71 3 10 15600</t>
  </si>
  <si>
    <t>71 3 10 S0140</t>
  </si>
  <si>
    <t>71 3 10 70140</t>
  </si>
  <si>
    <t>Жилищно-коммунальное хозяйство</t>
  </si>
  <si>
    <t>0500</t>
  </si>
  <si>
    <t>Содержание муниципального жилищного фонда, в том числе капитальный ремонт муниципального жилищного фонда</t>
  </si>
  <si>
    <t>71 3 10 15200</t>
  </si>
  <si>
    <t>71 3 10 15210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</si>
  <si>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</si>
  <si>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71 3 10 16400</t>
  </si>
  <si>
    <t>71 3 10 09502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</si>
  <si>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</si>
  <si>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71 3 10 09602</t>
  </si>
  <si>
    <t>71 3 10 S9602</t>
  </si>
  <si>
    <t>71 3 10 15190</t>
  </si>
  <si>
    <t>Безвозмездные перечисления государственным и муниципальным организациям</t>
  </si>
  <si>
    <t>71 3 10 15220</t>
  </si>
  <si>
    <t>Проведение мероприятий по организации уличного освещения</t>
  </si>
  <si>
    <t>71 3 10 15380</t>
  </si>
  <si>
    <t>Прочие мероприятия по благоустройству территории поселения</t>
  </si>
  <si>
    <t>71 3 10 15420</t>
  </si>
  <si>
    <t>Поддержка муниципальных образований по развитию общественной инфраструктуры муниципального значения в рамках подпрограммы МП СП "Социально-экономическое развитие СП ГМР"</t>
  </si>
  <si>
    <t>71 3 10 S4390</t>
  </si>
  <si>
    <t>Мероприятия по энергосбережению и повышению энергетической эффективности муниципальных объектов</t>
  </si>
  <si>
    <t>71 3 10 15530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</si>
  <si>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</si>
  <si>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</si>
  <si>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Обеспечение деятельности подведомственных учреждений(прочие)</t>
  </si>
  <si>
    <t>71 3 10 12900</t>
  </si>
  <si>
    <t xml:space="preserve">Фонд оплаты труда казенных учреждений и взносы по обязательному социальному страхованию 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</si>
  <si>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(муниципальных)органов</t>
  </si>
  <si>
    <t>119</t>
  </si>
  <si>
    <t>Уплата прочих налогов, сборов и иных платежей</t>
  </si>
  <si>
    <t>852</t>
  </si>
  <si>
    <t>Подпрограмма №4: "Развитие культуры в МО Новосветское сельское поселение"</t>
  </si>
  <si>
    <t>71 4 10  00000</t>
  </si>
  <si>
    <t>Проведение культурно-массовых мероприятий к праздничным и паматным датам</t>
  </si>
  <si>
    <t>71 4 10 15630</t>
  </si>
  <si>
    <t>Обеспечение деятельности подведомственных учреждений (ДК)</t>
  </si>
  <si>
    <t>71 4 10 12500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</si>
  <si>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</si>
  <si>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611</t>
  </si>
  <si>
    <t>Обеспечение деятельности подведомственных учреждений (библиотеки)</t>
  </si>
  <si>
    <t>71 4 10 12600</t>
  </si>
  <si>
    <t>Подпрограмма №5: "Развитие физической культуры, спорта и молодежной политики в МО Новосветское сельское поселение"</t>
  </si>
  <si>
    <t>71 5 10  00000</t>
  </si>
  <si>
    <t xml:space="preserve">Молодежная политика и оздоровление детей 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</si>
  <si>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</si>
  <si>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71 5 10 15680</t>
  </si>
  <si>
    <t xml:space="preserve">Фонд оплаты труда казенных учреждений </t>
  </si>
  <si>
    <t>71 5 10 15230</t>
  </si>
  <si>
    <t>71 5 10 15340</t>
  </si>
  <si>
    <t>60 0 00 00000</t>
  </si>
  <si>
    <t>Общегосударственные расходы</t>
  </si>
  <si>
    <t>0100</t>
  </si>
  <si>
    <t>61 8 00 11050</t>
  </si>
  <si>
    <t>Расходы на обеспечение деятельности муниципальных служащих органова местного самоуправления (ФОТ) в рамках непрограмных расходов ОМСУ</t>
  </si>
  <si>
    <t>61 7 00 11020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</si>
  <si>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</si>
  <si>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</si>
  <si>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61 8 00 11030</t>
  </si>
  <si>
    <t xml:space="preserve">Иные выплаты персоналу, за исключением фонда оплаты труда </t>
  </si>
  <si>
    <t>Уплата иных платежей</t>
  </si>
  <si>
    <t>Расходы на обеспечение деятельности главы местной администрации в рамках непрограмных расходов ОМСУ</t>
  </si>
  <si>
    <t>61 7 00 11040</t>
  </si>
  <si>
    <t>62 9 00 15020</t>
  </si>
  <si>
    <t>Иные межбюджетные трансферты</t>
  </si>
  <si>
    <t>62 9 00 13000</t>
  </si>
  <si>
    <t>62 9 00 13010</t>
  </si>
  <si>
    <t>62 9 00 13020</t>
  </si>
  <si>
    <t>62 9 00 13030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</si>
  <si>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</si>
  <si>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62 9 00 13040</t>
  </si>
  <si>
    <t>62 9 00 13060</t>
  </si>
  <si>
    <t>62 9 00 13070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</si>
  <si>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провоотношений в рамках непрограмных расходов ОМСУ</t>
  </si>
  <si>
    <t>61 8 00 71340</t>
  </si>
  <si>
    <t>Оценка недвижимости, признание прав и регулирование отношений по государственной и муниципальной собственности</t>
  </si>
  <si>
    <t>62 9 00 15030</t>
  </si>
  <si>
    <t>Проведение мероприятий, осуществляемых органами местного самоуправления</t>
  </si>
  <si>
    <t>62 9 00 15050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</si>
  <si>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</si>
  <si>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62 9 00 15060</t>
  </si>
  <si>
    <t>Диспансеризация муниципальных и немуниципальных служащих</t>
  </si>
  <si>
    <t>62 9 00 15070</t>
  </si>
  <si>
    <t>62 9 00 15500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</si>
  <si>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</si>
  <si>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62 9 00 17000</t>
  </si>
  <si>
    <t>62 9 00 51180</t>
  </si>
  <si>
    <t>Социальная политика</t>
  </si>
  <si>
    <t>1000</t>
  </si>
  <si>
    <t>Доплаты к пенсиям муниципальных служащих врамках непрограмных расходов ОМСУ</t>
  </si>
  <si>
    <t>62 9 00 15280</t>
  </si>
  <si>
    <t>Мероприятия в области социальной политики</t>
  </si>
  <si>
    <t>62 9 00 15370</t>
  </si>
  <si>
    <t>%   исполнения</t>
  </si>
  <si>
    <t>7</t>
  </si>
  <si>
    <t>Вид расходов</t>
  </si>
  <si>
    <t>Раздел подраздел</t>
  </si>
  <si>
    <t>Бюджет на 2016 год тыс.руб.</t>
  </si>
  <si>
    <t>Исполнение  за 1полугодие     2016 года          тыс.руб.</t>
  </si>
  <si>
    <t>Оказание поддержки гражданам, пострадавшим в результате пожаора муниципального жилого фонда</t>
  </si>
  <si>
    <t>71 3 10 70800</t>
  </si>
  <si>
    <t>Софинансирование мероприятий по оказанию поддержки гражданам, пострадавшим в результате пожара муниципального жилищного фонда</t>
  </si>
  <si>
    <t>71 3 10 S800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</si>
  <si>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Фонда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</si>
  <si>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ОБ ЛО </t>
  </si>
  <si>
    <t>Обеспечение мероприятий по переселению граждан из аварийного жилищного фонда, осуществляемых за счет средств бюджета поселения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</si>
  <si>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</si>
  <si>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>Софинансирование на реализацию мероприятий по установке автоматизированных индивидуальных тепловых пунктов с погодным и часовым регулированием</t>
  </si>
  <si>
    <t>71 8 10 S0810</t>
  </si>
  <si>
    <t>Бюджетные инвестиции в объекты капитального строительства государственной (муниципальной) собственности</t>
  </si>
  <si>
    <t>71 3 10 70880</t>
  </si>
  <si>
    <t>71 3 10 72020</t>
  </si>
  <si>
    <t>Мероприятия по борьбе с борщевиком Сосновского</t>
  </si>
  <si>
    <t>71 3 10 74310</t>
  </si>
  <si>
    <t xml:space="preserve">Субсидии на реализацию ОЗ от 12.05.2015 № 42-оз </t>
  </si>
  <si>
    <t>71 3 10 74390</t>
  </si>
  <si>
    <t>Софинансирование мероприятий по реализации ОЗ от 14.12.2012 № 95-оз "О содействии развитию на части территории МО ЛО иных форм МСУ"</t>
  </si>
  <si>
    <t>Мероприятия на реализацию ОЗ от 14.12.2012 №95-оз "О содействии развитию на части территории МО ЛО иных форм МСУ"</t>
  </si>
  <si>
    <t>71 3 10 S0880</t>
  </si>
  <si>
    <t>Софинансирование мероприятий по борьбе с борщевиком Сосновского</t>
  </si>
  <si>
    <t>71 3 10 S4310</t>
  </si>
  <si>
    <t>Софинансирование мероприятий по реализации ОЗ от 12.05.2015 № 42-оз</t>
  </si>
  <si>
    <t>71 4 10 72020</t>
  </si>
  <si>
    <t>Обеспечение выплат стимулирующего характера работникам муниципальных учреждений культуры ЛО</t>
  </si>
  <si>
    <t>71 4 10 70360</t>
  </si>
  <si>
    <t>61 7 00 71340</t>
  </si>
  <si>
    <t>617 00 71340</t>
  </si>
  <si>
    <t>Осуществление мер по противодействию коррупции в границах МО</t>
  </si>
  <si>
    <t>62 9 00 17004</t>
  </si>
  <si>
    <t xml:space="preserve">Приложение  4
   к Постановлению Администрации Новосветского    сельского поселения ГМР от 29.07.2016 № 244   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</si>
</sst>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0.0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165" fontId="10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wrapText="1"/>
    </xf>
    <xf numFmtId="0" fontId="6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top"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center"/>
    </xf>
    <xf numFmtId="0" fontId="6" fillId="34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>
      <alignment horizontal="center" vertical="top" wrapText="1"/>
    </xf>
    <xf numFmtId="165" fontId="13" fillId="0" borderId="10" xfId="0" applyNumberFormat="1" applyFont="1" applyBorder="1" applyAlignment="1">
      <alignment horizontal="center" vertical="top" wrapText="1"/>
    </xf>
    <xf numFmtId="2" fontId="1" fillId="34" borderId="0" xfId="0" applyNumberFormat="1" applyFont="1" applyFill="1" applyBorder="1" applyAlignment="1">
      <alignment horizontal="right" vertical="top"/>
    </xf>
    <xf numFmtId="49" fontId="5" fillId="35" borderId="10" xfId="0" applyNumberFormat="1" applyFont="1" applyFill="1" applyBorder="1" applyAlignment="1">
      <alignment horizontal="justify" vertical="center" wrapText="1"/>
    </xf>
    <xf numFmtId="0" fontId="4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49" fontId="5" fillId="3" borderId="10" xfId="0" applyNumberFormat="1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right" vertical="center"/>
    </xf>
    <xf numFmtId="0" fontId="4" fillId="3" borderId="10" xfId="0" applyNumberFormat="1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49" fontId="4" fillId="3" borderId="10" xfId="0" applyNumberFormat="1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right" vertical="center"/>
    </xf>
    <xf numFmtId="167" fontId="1" fillId="0" borderId="10" xfId="0" applyNumberFormat="1" applyFont="1" applyBorder="1" applyAlignment="1">
      <alignment vertical="center"/>
    </xf>
    <xf numFmtId="167" fontId="4" fillId="0" borderId="10" xfId="0" applyNumberFormat="1" applyFont="1" applyBorder="1" applyAlignment="1">
      <alignment vertical="center"/>
    </xf>
    <xf numFmtId="167" fontId="1" fillId="35" borderId="10" xfId="0" applyNumberFormat="1" applyFont="1" applyFill="1" applyBorder="1" applyAlignment="1">
      <alignment vertical="center"/>
    </xf>
    <xf numFmtId="167" fontId="4" fillId="3" borderId="10" xfId="0" applyNumberFormat="1" applyFont="1" applyFill="1" applyBorder="1" applyAlignment="1">
      <alignment vertical="center"/>
    </xf>
    <xf numFmtId="167" fontId="6" fillId="0" borderId="10" xfId="0" applyNumberFormat="1" applyFont="1" applyBorder="1" applyAlignment="1">
      <alignment vertical="center"/>
    </xf>
    <xf numFmtId="167" fontId="3" fillId="0" borderId="10" xfId="0" applyNumberFormat="1" applyFont="1" applyBorder="1" applyAlignment="1">
      <alignment vertical="center"/>
    </xf>
    <xf numFmtId="0" fontId="6" fillId="34" borderId="1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79"/>
  <sheetViews>
    <sheetView showGridLines="0" tabSelected="1" zoomScalePageLayoutView="0" workbookViewId="0" topLeftCell="A1">
      <selection activeCell="G7" sqref="G7"/>
    </sheetView>
  </sheetViews>
  <sheetFormatPr defaultColWidth="9.140625" defaultRowHeight="12.75"/>
  <cols>
    <col min="1" max="1" width="40.421875" style="1" customWidth="1"/>
    <col min="2" max="2" width="14.57421875" style="2" customWidth="1"/>
    <col min="3" max="3" width="9.28125" style="0" customWidth="1"/>
    <col min="4" max="4" width="11.28125" style="1" customWidth="1"/>
    <col min="5" max="5" width="12.140625" style="0" customWidth="1"/>
    <col min="6" max="6" width="11.8515625" style="0" customWidth="1"/>
    <col min="7" max="7" width="9.28125" style="0" customWidth="1"/>
  </cols>
  <sheetData>
    <row r="1" spans="2:6" ht="15" customHeight="1">
      <c r="B1" s="105" t="s">
        <v>224</v>
      </c>
      <c r="C1" s="105"/>
      <c r="D1" s="105"/>
      <c r="E1" s="105"/>
      <c r="F1" s="105"/>
    </row>
    <row r="2" spans="2:6" ht="15">
      <c r="B2" s="105"/>
      <c r="C2" s="105"/>
      <c r="D2" s="105"/>
      <c r="E2" s="105"/>
      <c r="F2" s="105"/>
    </row>
    <row r="3" spans="2:6" ht="15">
      <c r="B3" s="105"/>
      <c r="C3" s="105"/>
      <c r="D3" s="105"/>
      <c r="E3" s="105"/>
      <c r="F3" s="105"/>
    </row>
    <row r="4" spans="2:6" ht="15">
      <c r="B4" s="105"/>
      <c r="C4" s="105"/>
      <c r="D4" s="105"/>
      <c r="E4" s="105"/>
      <c r="F4" s="105"/>
    </row>
    <row r="5" spans="2:6" ht="15">
      <c r="B5" s="105"/>
      <c r="C5" s="105"/>
      <c r="D5" s="105"/>
      <c r="E5" s="105"/>
      <c r="F5" s="105"/>
    </row>
    <row r="6" spans="1:5" ht="15" customHeight="1">
      <c r="A6" s="103"/>
      <c r="B6" s="104"/>
      <c r="C6" s="104"/>
      <c r="D6" s="104"/>
      <c r="E6" s="104"/>
    </row>
    <row r="7" spans="1:6" ht="121.5" customHeight="1">
      <c r="A7" s="106" t="s">
        <v>55</v>
      </c>
      <c r="B7" s="106"/>
      <c r="C7" s="106"/>
      <c r="D7" s="106"/>
      <c r="E7" s="106"/>
      <c r="F7" s="106"/>
    </row>
    <row r="8" spans="1:5" ht="18" customHeight="1" hidden="1">
      <c r="A8" s="14" t="s">
        <v>12</v>
      </c>
      <c r="B8" s="15" t="s">
        <v>13</v>
      </c>
      <c r="C8" s="15" t="s">
        <v>14</v>
      </c>
      <c r="D8" s="14"/>
      <c r="E8" s="16" t="s">
        <v>15</v>
      </c>
    </row>
    <row r="9" spans="1:7" ht="81.75" customHeight="1">
      <c r="A9" s="85" t="s">
        <v>45</v>
      </c>
      <c r="B9" s="88" t="s">
        <v>46</v>
      </c>
      <c r="C9" s="88" t="s">
        <v>190</v>
      </c>
      <c r="D9" s="87" t="s">
        <v>191</v>
      </c>
      <c r="E9" s="86" t="s">
        <v>192</v>
      </c>
      <c r="F9" s="65" t="s">
        <v>193</v>
      </c>
      <c r="G9" s="65" t="s">
        <v>188</v>
      </c>
    </row>
    <row r="10" spans="1:7" ht="15.75" customHeight="1">
      <c r="A10" s="17" t="s">
        <v>12</v>
      </c>
      <c r="B10" s="18" t="s">
        <v>13</v>
      </c>
      <c r="C10" s="18" t="s">
        <v>14</v>
      </c>
      <c r="D10" s="18" t="s">
        <v>72</v>
      </c>
      <c r="E10" s="19" t="s">
        <v>15</v>
      </c>
      <c r="F10" s="18">
        <v>6</v>
      </c>
      <c r="G10" s="18" t="s">
        <v>189</v>
      </c>
    </row>
    <row r="11" spans="1:7" ht="45.75" customHeight="1">
      <c r="A11" s="38" t="s">
        <v>73</v>
      </c>
      <c r="B11" s="3"/>
      <c r="C11" s="3"/>
      <c r="D11" s="3"/>
      <c r="E11" s="89">
        <f>E12+E118</f>
        <v>70625.15000000001</v>
      </c>
      <c r="F11" s="89">
        <f>F12+F118</f>
        <v>21917.2</v>
      </c>
      <c r="G11" s="96">
        <f aca="true" t="shared" si="0" ref="G11:G90">F11/E11*100</f>
        <v>31.033137628734238</v>
      </c>
    </row>
    <row r="12" spans="1:7" ht="43.5" customHeight="1">
      <c r="A12" s="67" t="s">
        <v>74</v>
      </c>
      <c r="B12" s="68" t="s">
        <v>75</v>
      </c>
      <c r="C12" s="69" t="s">
        <v>0</v>
      </c>
      <c r="D12" s="69" t="s">
        <v>0</v>
      </c>
      <c r="E12" s="70">
        <f>E13+E24+E31+E95+E108</f>
        <v>54784.91</v>
      </c>
      <c r="F12" s="70">
        <f>F13+F24+F31+F95+F108</f>
        <v>15748.400000000001</v>
      </c>
      <c r="G12" s="97">
        <f t="shared" si="0"/>
        <v>28.745871810321493</v>
      </c>
    </row>
    <row r="13" spans="1:7" ht="43.5" customHeight="1">
      <c r="A13" s="71" t="s">
        <v>76</v>
      </c>
      <c r="B13" s="72" t="s">
        <v>77</v>
      </c>
      <c r="C13" s="72" t="s">
        <v>0</v>
      </c>
      <c r="D13" s="72" t="s">
        <v>0</v>
      </c>
      <c r="E13" s="73">
        <f>E14+E17</f>
        <v>1207</v>
      </c>
      <c r="F13" s="73">
        <f>F14+F17</f>
        <v>416.82</v>
      </c>
      <c r="G13" s="98">
        <f t="shared" si="0"/>
        <v>34.53355426677713</v>
      </c>
    </row>
    <row r="14" spans="1:7" ht="13.5">
      <c r="A14" s="43" t="s">
        <v>64</v>
      </c>
      <c r="B14" s="34"/>
      <c r="C14" s="34"/>
      <c r="D14" s="39" t="s">
        <v>20</v>
      </c>
      <c r="E14" s="44">
        <f>E15</f>
        <v>422</v>
      </c>
      <c r="F14" s="44">
        <f>F15</f>
        <v>189.12</v>
      </c>
      <c r="G14" s="95">
        <f t="shared" si="0"/>
        <v>44.81516587677725</v>
      </c>
    </row>
    <row r="15" spans="1:7" ht="27">
      <c r="A15" s="45" t="s">
        <v>47</v>
      </c>
      <c r="B15" s="35" t="s">
        <v>78</v>
      </c>
      <c r="C15" s="35"/>
      <c r="D15" s="37"/>
      <c r="E15" s="28">
        <f>E16</f>
        <v>422</v>
      </c>
      <c r="F15" s="28">
        <f>F16</f>
        <v>189.12</v>
      </c>
      <c r="G15" s="99">
        <f t="shared" si="0"/>
        <v>44.81516587677725</v>
      </c>
    </row>
    <row r="16" spans="1:7" ht="41.25">
      <c r="A16" s="46" t="s">
        <v>79</v>
      </c>
      <c r="B16" s="35" t="s">
        <v>78</v>
      </c>
      <c r="C16" s="34">
        <v>242</v>
      </c>
      <c r="D16" s="41" t="s">
        <v>20</v>
      </c>
      <c r="E16" s="42">
        <v>422</v>
      </c>
      <c r="F16" s="28">
        <v>189.12</v>
      </c>
      <c r="G16" s="99">
        <f t="shared" si="0"/>
        <v>44.81516587677725</v>
      </c>
    </row>
    <row r="17" spans="1:7" ht="27">
      <c r="A17" s="31" t="s">
        <v>26</v>
      </c>
      <c r="B17" s="35"/>
      <c r="C17" s="35"/>
      <c r="D17" s="47" t="s">
        <v>25</v>
      </c>
      <c r="E17" s="28">
        <f>E19+E21+E23</f>
        <v>785</v>
      </c>
      <c r="F17" s="28">
        <f>F19+F21+F23</f>
        <v>227.7</v>
      </c>
      <c r="G17" s="99">
        <f t="shared" si="0"/>
        <v>29.00636942675159</v>
      </c>
    </row>
    <row r="18" spans="1:7" ht="27">
      <c r="A18" s="23" t="s">
        <v>27</v>
      </c>
      <c r="B18" s="34" t="s">
        <v>80</v>
      </c>
      <c r="C18" s="34"/>
      <c r="D18" s="41"/>
      <c r="E18" s="42">
        <f>E19</f>
        <v>715</v>
      </c>
      <c r="F18" s="42">
        <f>F19</f>
        <v>227.7</v>
      </c>
      <c r="G18" s="99">
        <f t="shared" si="0"/>
        <v>31.846153846153847</v>
      </c>
    </row>
    <row r="19" spans="1:7" ht="41.25">
      <c r="A19" s="46" t="s">
        <v>1</v>
      </c>
      <c r="B19" s="34" t="s">
        <v>80</v>
      </c>
      <c r="C19" s="34">
        <v>244</v>
      </c>
      <c r="D19" s="41" t="s">
        <v>25</v>
      </c>
      <c r="E19" s="42">
        <v>715</v>
      </c>
      <c r="F19" s="42">
        <v>227.7</v>
      </c>
      <c r="G19" s="99">
        <f t="shared" si="0"/>
        <v>31.846153846153847</v>
      </c>
    </row>
    <row r="20" spans="1:7" ht="27">
      <c r="A20" s="23" t="s">
        <v>81</v>
      </c>
      <c r="B20" s="34" t="s">
        <v>82</v>
      </c>
      <c r="C20" s="34"/>
      <c r="D20" s="41"/>
      <c r="E20" s="42">
        <f>E21</f>
        <v>30</v>
      </c>
      <c r="F20" s="42">
        <f>F21</f>
        <v>0</v>
      </c>
      <c r="G20" s="99">
        <f t="shared" si="0"/>
        <v>0</v>
      </c>
    </row>
    <row r="21" spans="1:7" ht="41.25">
      <c r="A21" s="46" t="s">
        <v>1</v>
      </c>
      <c r="B21" s="34" t="s">
        <v>82</v>
      </c>
      <c r="C21" s="34">
        <v>244</v>
      </c>
      <c r="D21" s="41" t="s">
        <v>25</v>
      </c>
      <c r="E21" s="42">
        <v>30</v>
      </c>
      <c r="F21" s="28">
        <v>0</v>
      </c>
      <c r="G21" s="99">
        <f t="shared" si="0"/>
        <v>0</v>
      </c>
    </row>
    <row r="22" spans="1:7" ht="27">
      <c r="A22" s="23" t="s">
        <v>42</v>
      </c>
      <c r="B22" s="34" t="s">
        <v>83</v>
      </c>
      <c r="C22" s="34"/>
      <c r="D22" s="41"/>
      <c r="E22" s="42">
        <f>E23</f>
        <v>40</v>
      </c>
      <c r="F22" s="42">
        <f>F23</f>
        <v>0</v>
      </c>
      <c r="G22" s="99">
        <f t="shared" si="0"/>
        <v>0</v>
      </c>
    </row>
    <row r="23" spans="1:7" ht="41.25">
      <c r="A23" s="46" t="s">
        <v>1</v>
      </c>
      <c r="B23" s="34" t="s">
        <v>83</v>
      </c>
      <c r="C23" s="34">
        <v>244</v>
      </c>
      <c r="D23" s="41" t="s">
        <v>25</v>
      </c>
      <c r="E23" s="42">
        <v>40</v>
      </c>
      <c r="F23" s="26">
        <v>0</v>
      </c>
      <c r="G23" s="99">
        <f t="shared" si="0"/>
        <v>0</v>
      </c>
    </row>
    <row r="24" spans="1:7" ht="46.5">
      <c r="A24" s="74" t="s">
        <v>84</v>
      </c>
      <c r="B24" s="72" t="s">
        <v>85</v>
      </c>
      <c r="C24" s="75"/>
      <c r="D24" s="76"/>
      <c r="E24" s="77">
        <f>E25+E28</f>
        <v>444</v>
      </c>
      <c r="F24" s="77">
        <f>F25+F28</f>
        <v>162.63</v>
      </c>
      <c r="G24" s="98">
        <f t="shared" si="0"/>
        <v>36.62837837837838</v>
      </c>
    </row>
    <row r="25" spans="1:7" ht="54.75">
      <c r="A25" s="22" t="s">
        <v>86</v>
      </c>
      <c r="B25" s="34"/>
      <c r="C25" s="32"/>
      <c r="D25" s="48" t="s">
        <v>34</v>
      </c>
      <c r="E25" s="28">
        <f>E27</f>
        <v>100</v>
      </c>
      <c r="F25" s="28">
        <f>F27</f>
        <v>0</v>
      </c>
      <c r="G25" s="99">
        <f t="shared" si="0"/>
        <v>0</v>
      </c>
    </row>
    <row r="26" spans="1:7" ht="27">
      <c r="A26" s="22" t="s">
        <v>87</v>
      </c>
      <c r="B26" s="34" t="s">
        <v>88</v>
      </c>
      <c r="C26" s="32"/>
      <c r="D26" s="49"/>
      <c r="E26" s="26">
        <f>E27</f>
        <v>100</v>
      </c>
      <c r="F26" s="26">
        <f>F27</f>
        <v>0</v>
      </c>
      <c r="G26" s="99">
        <f t="shared" si="0"/>
        <v>0</v>
      </c>
    </row>
    <row r="27" spans="1:7" ht="41.25">
      <c r="A27" s="46" t="s">
        <v>1</v>
      </c>
      <c r="B27" s="34" t="s">
        <v>88</v>
      </c>
      <c r="C27" s="32">
        <v>244</v>
      </c>
      <c r="D27" s="50" t="s">
        <v>34</v>
      </c>
      <c r="E27" s="26">
        <v>100</v>
      </c>
      <c r="F27" s="28">
        <v>0</v>
      </c>
      <c r="G27" s="99">
        <f t="shared" si="0"/>
        <v>0</v>
      </c>
    </row>
    <row r="28" spans="1:7" ht="13.5">
      <c r="A28" s="22" t="s">
        <v>65</v>
      </c>
      <c r="B28" s="35"/>
      <c r="C28" s="35"/>
      <c r="D28" s="48" t="s">
        <v>66</v>
      </c>
      <c r="E28" s="94">
        <f>E29</f>
        <v>344</v>
      </c>
      <c r="F28" s="28">
        <f>F29</f>
        <v>162.63</v>
      </c>
      <c r="G28" s="99">
        <f t="shared" si="0"/>
        <v>47.276162790697676</v>
      </c>
    </row>
    <row r="29" spans="1:7" ht="27">
      <c r="A29" s="22" t="s">
        <v>67</v>
      </c>
      <c r="B29" s="35" t="s">
        <v>89</v>
      </c>
      <c r="C29" s="35"/>
      <c r="D29" s="49"/>
      <c r="E29" s="28">
        <f>E30</f>
        <v>344</v>
      </c>
      <c r="F29" s="28">
        <f>F30</f>
        <v>162.63</v>
      </c>
      <c r="G29" s="99">
        <f t="shared" si="0"/>
        <v>47.276162790697676</v>
      </c>
    </row>
    <row r="30" spans="1:7" ht="57" customHeight="1">
      <c r="A30" s="46" t="s">
        <v>1</v>
      </c>
      <c r="B30" s="35" t="s">
        <v>89</v>
      </c>
      <c r="C30" s="32">
        <v>244</v>
      </c>
      <c r="D30" s="49" t="s">
        <v>66</v>
      </c>
      <c r="E30" s="26">
        <v>344</v>
      </c>
      <c r="F30" s="28">
        <v>162.63</v>
      </c>
      <c r="G30" s="99">
        <f t="shared" si="0"/>
        <v>47.276162790697676</v>
      </c>
    </row>
    <row r="31" spans="1:7" ht="78">
      <c r="A31" s="74" t="s">
        <v>90</v>
      </c>
      <c r="B31" s="72" t="s">
        <v>91</v>
      </c>
      <c r="C31" s="72"/>
      <c r="D31" s="78"/>
      <c r="E31" s="77">
        <f>E32+E39</f>
        <v>43043.43</v>
      </c>
      <c r="F31" s="77">
        <f>F32+F39</f>
        <v>9680.37</v>
      </c>
      <c r="G31" s="98">
        <f t="shared" si="0"/>
        <v>22.489773700655363</v>
      </c>
    </row>
    <row r="32" spans="1:7" ht="13.5">
      <c r="A32" s="31" t="s">
        <v>38</v>
      </c>
      <c r="B32" s="32"/>
      <c r="C32" s="32"/>
      <c r="D32" s="48" t="s">
        <v>39</v>
      </c>
      <c r="E32" s="26">
        <f>E33+E35+E37+E38</f>
        <v>4435.5</v>
      </c>
      <c r="F32" s="26">
        <f>F33+F35+F37+F38</f>
        <v>913.35</v>
      </c>
      <c r="G32" s="99">
        <f t="shared" si="0"/>
        <v>20.591816029759894</v>
      </c>
    </row>
    <row r="33" spans="1:7" ht="54.75">
      <c r="A33" s="45" t="s">
        <v>68</v>
      </c>
      <c r="B33" s="32" t="s">
        <v>92</v>
      </c>
      <c r="C33" s="32"/>
      <c r="D33" s="49"/>
      <c r="E33" s="26">
        <f>E34</f>
        <v>800</v>
      </c>
      <c r="F33" s="26">
        <f>F34</f>
        <v>362.65</v>
      </c>
      <c r="G33" s="99">
        <f t="shared" si="0"/>
        <v>45.33125</v>
      </c>
    </row>
    <row r="34" spans="1:7" ht="41.25">
      <c r="A34" s="45" t="s">
        <v>1</v>
      </c>
      <c r="B34" s="32" t="s">
        <v>92</v>
      </c>
      <c r="C34" s="32">
        <v>244</v>
      </c>
      <c r="D34" s="49" t="s">
        <v>39</v>
      </c>
      <c r="E34" s="26">
        <v>800</v>
      </c>
      <c r="F34" s="28">
        <v>362.65</v>
      </c>
      <c r="G34" s="99">
        <f t="shared" si="0"/>
        <v>45.33125</v>
      </c>
    </row>
    <row r="35" spans="1:7" ht="41.25">
      <c r="A35" s="45" t="s">
        <v>69</v>
      </c>
      <c r="B35" s="32" t="s">
        <v>93</v>
      </c>
      <c r="C35" s="32"/>
      <c r="D35" s="49"/>
      <c r="E35" s="26">
        <f>E36</f>
        <v>2099.83</v>
      </c>
      <c r="F35" s="26">
        <f>F36</f>
        <v>550.7</v>
      </c>
      <c r="G35" s="99">
        <f t="shared" si="0"/>
        <v>26.22593257549421</v>
      </c>
    </row>
    <row r="36" spans="1:7" ht="41.25">
      <c r="A36" s="45" t="s">
        <v>1</v>
      </c>
      <c r="B36" s="32" t="s">
        <v>93</v>
      </c>
      <c r="C36" s="32">
        <v>244</v>
      </c>
      <c r="D36" s="49" t="s">
        <v>39</v>
      </c>
      <c r="E36" s="26">
        <v>2099.83</v>
      </c>
      <c r="F36" s="28">
        <v>550.7</v>
      </c>
      <c r="G36" s="99">
        <f t="shared" si="0"/>
        <v>26.22593257549421</v>
      </c>
    </row>
    <row r="37" spans="1:7" ht="41.25">
      <c r="A37" s="45" t="s">
        <v>69</v>
      </c>
      <c r="B37" s="32" t="s">
        <v>94</v>
      </c>
      <c r="C37" s="32">
        <v>244</v>
      </c>
      <c r="D37" s="49" t="s">
        <v>39</v>
      </c>
      <c r="E37" s="26">
        <v>678.37</v>
      </c>
      <c r="F37" s="28">
        <v>0</v>
      </c>
      <c r="G37" s="99">
        <f t="shared" si="0"/>
        <v>0</v>
      </c>
    </row>
    <row r="38" spans="1:7" ht="41.25">
      <c r="A38" s="45" t="s">
        <v>69</v>
      </c>
      <c r="B38" s="32" t="s">
        <v>95</v>
      </c>
      <c r="C38" s="32">
        <v>244</v>
      </c>
      <c r="D38" s="49" t="s">
        <v>39</v>
      </c>
      <c r="E38" s="26">
        <v>857.3</v>
      </c>
      <c r="F38" s="28">
        <v>0</v>
      </c>
      <c r="G38" s="99">
        <f t="shared" si="0"/>
        <v>0</v>
      </c>
    </row>
    <row r="39" spans="1:7" ht="13.5">
      <c r="A39" s="45" t="s">
        <v>96</v>
      </c>
      <c r="B39" s="32"/>
      <c r="C39" s="32"/>
      <c r="D39" s="48" t="s">
        <v>97</v>
      </c>
      <c r="E39" s="26">
        <f>E40+E59+E66+E89</f>
        <v>38607.93</v>
      </c>
      <c r="F39" s="26">
        <f>F40+F59+F66+F89</f>
        <v>8767.02</v>
      </c>
      <c r="G39" s="99">
        <f t="shared" si="0"/>
        <v>22.707821942279736</v>
      </c>
    </row>
    <row r="40" spans="1:7" ht="13.5">
      <c r="A40" s="45" t="s">
        <v>7</v>
      </c>
      <c r="B40" s="32"/>
      <c r="C40" s="32"/>
      <c r="D40" s="48" t="s">
        <v>8</v>
      </c>
      <c r="E40" s="26">
        <f>E43+E45+E51+E53+E55+E42+E48+E50+E58</f>
        <v>20433.03</v>
      </c>
      <c r="F40" s="26">
        <f>F43+F45+F51+F53+F55+F42+F48+F50+F58</f>
        <v>3888.79</v>
      </c>
      <c r="G40" s="99">
        <f t="shared" si="0"/>
        <v>19.031881223685374</v>
      </c>
    </row>
    <row r="41" spans="1:7" ht="41.25">
      <c r="A41" s="40" t="s">
        <v>98</v>
      </c>
      <c r="B41" s="32" t="s">
        <v>99</v>
      </c>
      <c r="C41" s="32"/>
      <c r="D41" s="48"/>
      <c r="E41" s="26">
        <f>E42</f>
        <v>46.51</v>
      </c>
      <c r="F41" s="26">
        <f>F42</f>
        <v>27.08</v>
      </c>
      <c r="G41" s="99">
        <f t="shared" si="0"/>
        <v>58.22403784132445</v>
      </c>
    </row>
    <row r="42" spans="1:7" ht="41.25">
      <c r="A42" s="45" t="s">
        <v>1</v>
      </c>
      <c r="B42" s="32" t="s">
        <v>99</v>
      </c>
      <c r="C42" s="32">
        <v>244</v>
      </c>
      <c r="D42" s="49" t="s">
        <v>8</v>
      </c>
      <c r="E42" s="26">
        <v>46.51</v>
      </c>
      <c r="F42" s="28">
        <v>27.08</v>
      </c>
      <c r="G42" s="99">
        <f t="shared" si="0"/>
        <v>58.22403784132445</v>
      </c>
    </row>
    <row r="43" spans="1:7" ht="27">
      <c r="A43" s="40" t="s">
        <v>3</v>
      </c>
      <c r="B43" s="34" t="s">
        <v>100</v>
      </c>
      <c r="C43" s="32"/>
      <c r="D43" s="51"/>
      <c r="E43" s="42">
        <f>E44</f>
        <v>220</v>
      </c>
      <c r="F43" s="42">
        <f>F44</f>
        <v>133.99</v>
      </c>
      <c r="G43" s="99">
        <f t="shared" si="0"/>
        <v>60.904545454545456</v>
      </c>
    </row>
    <row r="44" spans="1:7" ht="41.25">
      <c r="A44" s="45" t="s">
        <v>1</v>
      </c>
      <c r="B44" s="34" t="s">
        <v>100</v>
      </c>
      <c r="C44" s="32">
        <v>244</v>
      </c>
      <c r="D44" s="52" t="s">
        <v>8</v>
      </c>
      <c r="E44" s="26">
        <v>220</v>
      </c>
      <c r="F44" s="26">
        <v>133.99</v>
      </c>
      <c r="G44" s="99">
        <f t="shared" si="0"/>
        <v>60.904545454545456</v>
      </c>
    </row>
    <row r="45" spans="1:7" ht="54.75">
      <c r="A45" s="45" t="s">
        <v>101</v>
      </c>
      <c r="B45" s="34" t="s">
        <v>102</v>
      </c>
      <c r="C45" s="32"/>
      <c r="D45" s="52"/>
      <c r="E45" s="26">
        <f>E46</f>
        <v>1111.06</v>
      </c>
      <c r="F45" s="26">
        <f>F46</f>
        <v>462.94</v>
      </c>
      <c r="G45" s="99">
        <f t="shared" si="0"/>
        <v>41.66651665976635</v>
      </c>
    </row>
    <row r="46" spans="1:7" ht="41.25">
      <c r="A46" s="45" t="s">
        <v>1</v>
      </c>
      <c r="B46" s="34" t="s">
        <v>102</v>
      </c>
      <c r="C46" s="32">
        <v>244</v>
      </c>
      <c r="D46" s="52" t="s">
        <v>8</v>
      </c>
      <c r="E46" s="26">
        <v>1111.06</v>
      </c>
      <c r="F46" s="28">
        <v>462.94</v>
      </c>
      <c r="G46" s="99">
        <f t="shared" si="0"/>
        <v>41.66651665976635</v>
      </c>
    </row>
    <row r="47" spans="1:7" ht="41.25">
      <c r="A47" s="45" t="s">
        <v>194</v>
      </c>
      <c r="B47" s="34" t="s">
        <v>195</v>
      </c>
      <c r="C47" s="32"/>
      <c r="D47" s="52"/>
      <c r="E47" s="26">
        <f>E48</f>
        <v>1260.58</v>
      </c>
      <c r="F47" s="26">
        <f>F48</f>
        <v>0</v>
      </c>
      <c r="G47" s="99"/>
    </row>
    <row r="48" spans="1:7" ht="54.75">
      <c r="A48" s="45" t="s">
        <v>104</v>
      </c>
      <c r="B48" s="34" t="s">
        <v>195</v>
      </c>
      <c r="C48" s="32">
        <v>412</v>
      </c>
      <c r="D48" s="52" t="s">
        <v>8</v>
      </c>
      <c r="E48" s="26">
        <v>1260.58</v>
      </c>
      <c r="F48" s="28">
        <v>0</v>
      </c>
      <c r="G48" s="99"/>
    </row>
    <row r="49" spans="1:7" ht="54.75">
      <c r="A49" s="45" t="s">
        <v>196</v>
      </c>
      <c r="B49" s="34" t="s">
        <v>197</v>
      </c>
      <c r="C49" s="32"/>
      <c r="D49" s="52"/>
      <c r="E49" s="26">
        <f>E50</f>
        <v>440</v>
      </c>
      <c r="F49" s="26">
        <f>F50</f>
        <v>0</v>
      </c>
      <c r="G49" s="99"/>
    </row>
    <row r="50" spans="1:7" ht="54.75">
      <c r="A50" s="45" t="s">
        <v>104</v>
      </c>
      <c r="B50" s="34" t="s">
        <v>197</v>
      </c>
      <c r="C50" s="32">
        <v>412</v>
      </c>
      <c r="D50" s="52" t="s">
        <v>8</v>
      </c>
      <c r="E50" s="26">
        <v>440</v>
      </c>
      <c r="F50" s="28">
        <v>0</v>
      </c>
      <c r="G50" s="99"/>
    </row>
    <row r="51" spans="1:7" ht="54.75">
      <c r="A51" s="45" t="s">
        <v>198</v>
      </c>
      <c r="B51" s="34" t="s">
        <v>103</v>
      </c>
      <c r="C51" s="32"/>
      <c r="D51" s="52"/>
      <c r="E51" s="26">
        <f>E52</f>
        <v>5529.8</v>
      </c>
      <c r="F51" s="28">
        <f>F52</f>
        <v>1006.16</v>
      </c>
      <c r="G51" s="99">
        <f t="shared" si="0"/>
        <v>18.195233100654633</v>
      </c>
    </row>
    <row r="52" spans="1:7" ht="54.75">
      <c r="A52" s="45" t="s">
        <v>104</v>
      </c>
      <c r="B52" s="34" t="s">
        <v>103</v>
      </c>
      <c r="C52" s="32">
        <v>412</v>
      </c>
      <c r="D52" s="52" t="s">
        <v>8</v>
      </c>
      <c r="E52" s="26">
        <v>5529.8</v>
      </c>
      <c r="F52" s="28">
        <v>1006.16</v>
      </c>
      <c r="G52" s="99">
        <f t="shared" si="0"/>
        <v>18.195233100654633</v>
      </c>
    </row>
    <row r="53" spans="1:7" ht="54.75">
      <c r="A53" s="45" t="s">
        <v>199</v>
      </c>
      <c r="B53" s="34" t="s">
        <v>105</v>
      </c>
      <c r="C53" s="32"/>
      <c r="D53" s="52"/>
      <c r="E53" s="26">
        <f>E54</f>
        <v>5599.91</v>
      </c>
      <c r="F53" s="26">
        <f>F54</f>
        <v>1018.91</v>
      </c>
      <c r="G53" s="99">
        <f t="shared" si="0"/>
        <v>18.195113850044017</v>
      </c>
    </row>
    <row r="54" spans="1:7" ht="54.75">
      <c r="A54" s="45" t="s">
        <v>104</v>
      </c>
      <c r="B54" s="34" t="s">
        <v>105</v>
      </c>
      <c r="C54" s="32">
        <v>412</v>
      </c>
      <c r="D54" s="52" t="s">
        <v>8</v>
      </c>
      <c r="E54" s="26">
        <v>5599.91</v>
      </c>
      <c r="F54" s="28">
        <v>1018.91</v>
      </c>
      <c r="G54" s="99">
        <f t="shared" si="0"/>
        <v>18.195113850044017</v>
      </c>
    </row>
    <row r="55" spans="1:7" ht="54.75">
      <c r="A55" s="45" t="s">
        <v>201</v>
      </c>
      <c r="B55" s="34" t="s">
        <v>106</v>
      </c>
      <c r="C55" s="32"/>
      <c r="D55" s="52"/>
      <c r="E55" s="26">
        <f>E56</f>
        <v>294.73</v>
      </c>
      <c r="F55" s="26">
        <f>F56</f>
        <v>0</v>
      </c>
      <c r="G55" s="99">
        <f t="shared" si="0"/>
        <v>0</v>
      </c>
    </row>
    <row r="56" spans="1:7" ht="54.75">
      <c r="A56" s="45" t="s">
        <v>104</v>
      </c>
      <c r="B56" s="34" t="s">
        <v>106</v>
      </c>
      <c r="C56" s="32">
        <v>412</v>
      </c>
      <c r="D56" s="52" t="s">
        <v>8</v>
      </c>
      <c r="E56" s="26">
        <v>294.73</v>
      </c>
      <c r="F56" s="28">
        <v>0</v>
      </c>
      <c r="G56" s="99">
        <f t="shared" si="0"/>
        <v>0</v>
      </c>
    </row>
    <row r="57" spans="1:7" ht="54.75">
      <c r="A57" s="45" t="s">
        <v>200</v>
      </c>
      <c r="B57" s="34" t="s">
        <v>106</v>
      </c>
      <c r="C57" s="32"/>
      <c r="D57" s="52"/>
      <c r="E57" s="26">
        <f>E58</f>
        <v>5930.44</v>
      </c>
      <c r="F57" s="28">
        <f>F58</f>
        <v>1239.71</v>
      </c>
      <c r="G57" s="99"/>
    </row>
    <row r="58" spans="1:7" ht="54.75">
      <c r="A58" s="45" t="s">
        <v>104</v>
      </c>
      <c r="B58" s="34" t="s">
        <v>106</v>
      </c>
      <c r="C58" s="32">
        <v>412</v>
      </c>
      <c r="D58" s="52" t="s">
        <v>8</v>
      </c>
      <c r="E58" s="26">
        <v>5930.44</v>
      </c>
      <c r="F58" s="28">
        <v>1239.71</v>
      </c>
      <c r="G58" s="99"/>
    </row>
    <row r="59" spans="1:7" ht="13.5">
      <c r="A59" s="45" t="s">
        <v>21</v>
      </c>
      <c r="B59" s="32"/>
      <c r="C59" s="32"/>
      <c r="D59" s="53" t="s">
        <v>22</v>
      </c>
      <c r="E59" s="26">
        <f>E60+E62+E64</f>
        <v>4250</v>
      </c>
      <c r="F59" s="26">
        <f>F60+F62+F64</f>
        <v>256.84</v>
      </c>
      <c r="G59" s="99">
        <f t="shared" si="0"/>
        <v>6.043294117647059</v>
      </c>
    </row>
    <row r="60" spans="1:7" ht="54.75">
      <c r="A60" s="23" t="s">
        <v>49</v>
      </c>
      <c r="B60" s="32" t="s">
        <v>107</v>
      </c>
      <c r="C60" s="35"/>
      <c r="D60" s="49"/>
      <c r="E60" s="28">
        <f>E61</f>
        <v>48.6</v>
      </c>
      <c r="F60" s="28">
        <f>F61</f>
        <v>26.14</v>
      </c>
      <c r="G60" s="99">
        <f t="shared" si="0"/>
        <v>53.78600823045267</v>
      </c>
    </row>
    <row r="61" spans="1:7" ht="41.25">
      <c r="A61" s="27" t="s">
        <v>108</v>
      </c>
      <c r="B61" s="32" t="s">
        <v>107</v>
      </c>
      <c r="C61" s="32">
        <v>810</v>
      </c>
      <c r="D61" s="49" t="s">
        <v>22</v>
      </c>
      <c r="E61" s="26">
        <v>48.6</v>
      </c>
      <c r="F61" s="28">
        <v>26.14</v>
      </c>
      <c r="G61" s="99">
        <f t="shared" si="0"/>
        <v>53.78600823045267</v>
      </c>
    </row>
    <row r="62" spans="1:7" ht="27">
      <c r="A62" s="27" t="s">
        <v>57</v>
      </c>
      <c r="B62" s="32" t="s">
        <v>109</v>
      </c>
      <c r="C62" s="32"/>
      <c r="D62" s="49"/>
      <c r="E62" s="26">
        <f>E63</f>
        <v>751.4</v>
      </c>
      <c r="F62" s="28">
        <f>F63</f>
        <v>230.7</v>
      </c>
      <c r="G62" s="99">
        <f t="shared" si="0"/>
        <v>30.70268831514506</v>
      </c>
    </row>
    <row r="63" spans="1:7" ht="41.25">
      <c r="A63" s="27" t="s">
        <v>108</v>
      </c>
      <c r="B63" s="32" t="s">
        <v>109</v>
      </c>
      <c r="C63" s="32">
        <v>810</v>
      </c>
      <c r="D63" s="49" t="s">
        <v>22</v>
      </c>
      <c r="E63" s="26">
        <v>751.4</v>
      </c>
      <c r="F63" s="28">
        <v>230.7</v>
      </c>
      <c r="G63" s="99">
        <f t="shared" si="0"/>
        <v>30.70268831514506</v>
      </c>
    </row>
    <row r="64" spans="1:7" ht="69">
      <c r="A64" s="27" t="s">
        <v>202</v>
      </c>
      <c r="B64" s="34" t="s">
        <v>203</v>
      </c>
      <c r="C64" s="32"/>
      <c r="D64" s="49"/>
      <c r="E64" s="26">
        <f>E65</f>
        <v>3450</v>
      </c>
      <c r="F64" s="26">
        <f>F65</f>
        <v>0</v>
      </c>
      <c r="G64" s="99">
        <f t="shared" si="0"/>
        <v>0</v>
      </c>
    </row>
    <row r="65" spans="1:7" ht="45" customHeight="1">
      <c r="A65" s="27" t="s">
        <v>204</v>
      </c>
      <c r="B65" s="34" t="s">
        <v>203</v>
      </c>
      <c r="C65" s="32">
        <v>414</v>
      </c>
      <c r="D65" s="49" t="s">
        <v>22</v>
      </c>
      <c r="E65" s="26">
        <v>3450</v>
      </c>
      <c r="F65" s="28">
        <v>0</v>
      </c>
      <c r="G65" s="99">
        <f t="shared" si="0"/>
        <v>0</v>
      </c>
    </row>
    <row r="66" spans="1:7" ht="13.5">
      <c r="A66" s="31" t="s">
        <v>23</v>
      </c>
      <c r="B66" s="32"/>
      <c r="C66" s="32"/>
      <c r="D66" s="48" t="s">
        <v>24</v>
      </c>
      <c r="E66" s="26">
        <f>E67+E69+E71+E73+E75+E77+E79+E81+E83+E85+E87</f>
        <v>7028.9</v>
      </c>
      <c r="F66" s="26">
        <f>F67+F69+F71+F73+F75+F77+F79+F81+F83+F85+F87</f>
        <v>1758.2399999999998</v>
      </c>
      <c r="G66" s="99">
        <f t="shared" si="0"/>
        <v>25.014440381852065</v>
      </c>
    </row>
    <row r="67" spans="1:7" ht="27">
      <c r="A67" s="24" t="s">
        <v>110</v>
      </c>
      <c r="B67" s="34" t="s">
        <v>111</v>
      </c>
      <c r="C67" s="8"/>
      <c r="D67" s="50"/>
      <c r="E67" s="54">
        <f>E68</f>
        <v>1525</v>
      </c>
      <c r="F67" s="54">
        <f>F68</f>
        <v>890.77</v>
      </c>
      <c r="G67" s="99">
        <f t="shared" si="0"/>
        <v>58.41114754098361</v>
      </c>
    </row>
    <row r="68" spans="1:7" ht="41.25">
      <c r="A68" s="46" t="s">
        <v>1</v>
      </c>
      <c r="B68" s="34" t="s">
        <v>111</v>
      </c>
      <c r="C68" s="8" t="s">
        <v>2</v>
      </c>
      <c r="D68" s="50" t="s">
        <v>24</v>
      </c>
      <c r="E68" s="54">
        <v>1525</v>
      </c>
      <c r="F68" s="28">
        <v>890.77</v>
      </c>
      <c r="G68" s="99">
        <f t="shared" si="0"/>
        <v>58.41114754098361</v>
      </c>
    </row>
    <row r="69" spans="1:7" ht="27">
      <c r="A69" s="24" t="s">
        <v>112</v>
      </c>
      <c r="B69" s="34" t="s">
        <v>113</v>
      </c>
      <c r="C69" s="8"/>
      <c r="D69" s="50"/>
      <c r="E69" s="54">
        <f>E70</f>
        <v>2026.3</v>
      </c>
      <c r="F69" s="54">
        <f>F70</f>
        <v>584.83</v>
      </c>
      <c r="G69" s="99">
        <f t="shared" si="0"/>
        <v>28.861965158170065</v>
      </c>
    </row>
    <row r="70" spans="1:7" ht="41.25">
      <c r="A70" s="46" t="s">
        <v>1</v>
      </c>
      <c r="B70" s="34" t="s">
        <v>113</v>
      </c>
      <c r="C70" s="8" t="s">
        <v>2</v>
      </c>
      <c r="D70" s="50" t="s">
        <v>24</v>
      </c>
      <c r="E70" s="54">
        <v>2026.3</v>
      </c>
      <c r="F70" s="26">
        <v>584.83</v>
      </c>
      <c r="G70" s="99">
        <f t="shared" si="0"/>
        <v>28.861965158170065</v>
      </c>
    </row>
    <row r="71" spans="1:7" ht="41.25">
      <c r="A71" s="25" t="s">
        <v>116</v>
      </c>
      <c r="B71" s="34" t="s">
        <v>117</v>
      </c>
      <c r="C71" s="8"/>
      <c r="D71" s="55"/>
      <c r="E71" s="54">
        <f>E72</f>
        <v>100</v>
      </c>
      <c r="F71" s="54">
        <f>F72</f>
        <v>98.8</v>
      </c>
      <c r="G71" s="99">
        <f t="shared" si="0"/>
        <v>98.8</v>
      </c>
    </row>
    <row r="72" spans="1:7" ht="41.25">
      <c r="A72" s="45" t="s">
        <v>1</v>
      </c>
      <c r="B72" s="34" t="s">
        <v>117</v>
      </c>
      <c r="C72" s="10" t="s">
        <v>2</v>
      </c>
      <c r="D72" s="49" t="s">
        <v>24</v>
      </c>
      <c r="E72" s="26">
        <v>100</v>
      </c>
      <c r="F72" s="26">
        <v>98.8</v>
      </c>
      <c r="G72" s="99">
        <f t="shared" si="0"/>
        <v>98.8</v>
      </c>
    </row>
    <row r="73" spans="1:7" ht="27">
      <c r="A73" s="23" t="s">
        <v>43</v>
      </c>
      <c r="B73" s="32" t="s">
        <v>118</v>
      </c>
      <c r="C73" s="10"/>
      <c r="D73" s="49"/>
      <c r="E73" s="26">
        <f>E74</f>
        <v>400</v>
      </c>
      <c r="F73" s="26">
        <f>F74</f>
        <v>83.84</v>
      </c>
      <c r="G73" s="99">
        <f t="shared" si="0"/>
        <v>20.96</v>
      </c>
    </row>
    <row r="74" spans="1:7" ht="41.25">
      <c r="A74" s="45" t="s">
        <v>1</v>
      </c>
      <c r="B74" s="32" t="s">
        <v>118</v>
      </c>
      <c r="C74" s="10" t="s">
        <v>2</v>
      </c>
      <c r="D74" s="49" t="s">
        <v>24</v>
      </c>
      <c r="E74" s="26">
        <v>400</v>
      </c>
      <c r="F74" s="28">
        <v>83.84</v>
      </c>
      <c r="G74" s="99">
        <f t="shared" si="0"/>
        <v>20.96</v>
      </c>
    </row>
    <row r="75" spans="1:7" ht="54.75">
      <c r="A75" s="101" t="s">
        <v>212</v>
      </c>
      <c r="B75" s="32" t="s">
        <v>205</v>
      </c>
      <c r="C75" s="10"/>
      <c r="D75" s="49"/>
      <c r="E75" s="26">
        <f>E76</f>
        <v>325.09</v>
      </c>
      <c r="F75" s="26">
        <f>F76</f>
        <v>0</v>
      </c>
      <c r="G75" s="99">
        <f t="shared" si="0"/>
        <v>0</v>
      </c>
    </row>
    <row r="76" spans="1:7" ht="41.25">
      <c r="A76" s="45" t="s">
        <v>1</v>
      </c>
      <c r="B76" s="32" t="s">
        <v>205</v>
      </c>
      <c r="C76" s="10" t="s">
        <v>2</v>
      </c>
      <c r="D76" s="49" t="s">
        <v>24</v>
      </c>
      <c r="E76" s="26">
        <v>325.09</v>
      </c>
      <c r="F76" s="28">
        <v>0</v>
      </c>
      <c r="G76" s="99">
        <f t="shared" si="0"/>
        <v>0</v>
      </c>
    </row>
    <row r="77" spans="1:7" ht="69">
      <c r="A77" s="101" t="s">
        <v>114</v>
      </c>
      <c r="B77" s="32" t="s">
        <v>206</v>
      </c>
      <c r="C77" s="10"/>
      <c r="D77" s="49"/>
      <c r="E77" s="26">
        <f>E78</f>
        <v>857.5</v>
      </c>
      <c r="F77" s="26">
        <f>F78</f>
        <v>100</v>
      </c>
      <c r="G77" s="99">
        <f t="shared" si="0"/>
        <v>11.661807580174926</v>
      </c>
    </row>
    <row r="78" spans="1:7" ht="41.25">
      <c r="A78" s="45" t="s">
        <v>1</v>
      </c>
      <c r="B78" s="32" t="s">
        <v>206</v>
      </c>
      <c r="C78" s="10" t="s">
        <v>2</v>
      </c>
      <c r="D78" s="49" t="s">
        <v>24</v>
      </c>
      <c r="E78" s="26">
        <v>857.5</v>
      </c>
      <c r="F78" s="28">
        <v>100</v>
      </c>
      <c r="G78" s="99">
        <f t="shared" si="0"/>
        <v>11.661807580174926</v>
      </c>
    </row>
    <row r="79" spans="1:7" ht="27">
      <c r="A79" s="101" t="s">
        <v>207</v>
      </c>
      <c r="B79" s="32" t="s">
        <v>208</v>
      </c>
      <c r="C79" s="10"/>
      <c r="D79" s="49"/>
      <c r="E79" s="26">
        <f>E80</f>
        <v>99.99</v>
      </c>
      <c r="F79" s="26">
        <f>F80</f>
        <v>0</v>
      </c>
      <c r="G79" s="99">
        <f t="shared" si="0"/>
        <v>0</v>
      </c>
    </row>
    <row r="80" spans="1:7" ht="41.25">
      <c r="A80" s="45" t="s">
        <v>1</v>
      </c>
      <c r="B80" s="32" t="s">
        <v>208</v>
      </c>
      <c r="C80" s="10" t="s">
        <v>2</v>
      </c>
      <c r="D80" s="49" t="s">
        <v>24</v>
      </c>
      <c r="E80" s="26">
        <v>99.99</v>
      </c>
      <c r="F80" s="28">
        <v>0</v>
      </c>
      <c r="G80" s="99">
        <f t="shared" si="0"/>
        <v>0</v>
      </c>
    </row>
    <row r="81" spans="1:7" ht="27">
      <c r="A81" s="101" t="s">
        <v>209</v>
      </c>
      <c r="B81" s="32" t="s">
        <v>210</v>
      </c>
      <c r="C81" s="10"/>
      <c r="D81" s="49"/>
      <c r="E81" s="26">
        <f>E82</f>
        <v>1141.6</v>
      </c>
      <c r="F81" s="26">
        <f>F82</f>
        <v>0</v>
      </c>
      <c r="G81" s="99">
        <f t="shared" si="0"/>
        <v>0</v>
      </c>
    </row>
    <row r="82" spans="1:7" ht="41.25">
      <c r="A82" s="45" t="s">
        <v>1</v>
      </c>
      <c r="B82" s="32" t="s">
        <v>210</v>
      </c>
      <c r="C82" s="10" t="s">
        <v>2</v>
      </c>
      <c r="D82" s="49" t="s">
        <v>24</v>
      </c>
      <c r="E82" s="26">
        <v>1141.6</v>
      </c>
      <c r="F82" s="28">
        <v>0</v>
      </c>
      <c r="G82" s="99">
        <f t="shared" si="0"/>
        <v>0</v>
      </c>
    </row>
    <row r="83" spans="1:7" ht="54.75">
      <c r="A83" s="101" t="s">
        <v>211</v>
      </c>
      <c r="B83" s="34" t="s">
        <v>213</v>
      </c>
      <c r="C83" s="10"/>
      <c r="D83" s="49"/>
      <c r="E83" s="26">
        <f>E84</f>
        <v>224.91</v>
      </c>
      <c r="F83" s="26">
        <f>F84</f>
        <v>0</v>
      </c>
      <c r="G83" s="99">
        <f t="shared" si="0"/>
        <v>0</v>
      </c>
    </row>
    <row r="84" spans="1:7" ht="41.25">
      <c r="A84" s="45" t="s">
        <v>1</v>
      </c>
      <c r="B84" s="34" t="s">
        <v>213</v>
      </c>
      <c r="C84" s="10" t="s">
        <v>2</v>
      </c>
      <c r="D84" s="49" t="s">
        <v>24</v>
      </c>
      <c r="E84" s="26">
        <v>224.91</v>
      </c>
      <c r="F84" s="28">
        <v>0</v>
      </c>
      <c r="G84" s="99">
        <f t="shared" si="0"/>
        <v>0</v>
      </c>
    </row>
    <row r="85" spans="1:7" ht="27">
      <c r="A85" s="101" t="s">
        <v>214</v>
      </c>
      <c r="B85" s="34" t="s">
        <v>215</v>
      </c>
      <c r="C85" s="10"/>
      <c r="D85" s="49"/>
      <c r="E85" s="26">
        <f>E86</f>
        <v>100.01</v>
      </c>
      <c r="F85" s="26">
        <f>F86</f>
        <v>0</v>
      </c>
      <c r="G85" s="99">
        <f t="shared" si="0"/>
        <v>0</v>
      </c>
    </row>
    <row r="86" spans="1:7" ht="41.25">
      <c r="A86" s="45" t="s">
        <v>1</v>
      </c>
      <c r="B86" s="34" t="s">
        <v>215</v>
      </c>
      <c r="C86" s="10" t="s">
        <v>2</v>
      </c>
      <c r="D86" s="49" t="s">
        <v>24</v>
      </c>
      <c r="E86" s="26">
        <v>100.01</v>
      </c>
      <c r="F86" s="28">
        <v>0</v>
      </c>
      <c r="G86" s="99">
        <f t="shared" si="0"/>
        <v>0</v>
      </c>
    </row>
    <row r="87" spans="1:7" ht="27">
      <c r="A87" s="101" t="s">
        <v>216</v>
      </c>
      <c r="B87" s="34" t="s">
        <v>115</v>
      </c>
      <c r="C87" s="10"/>
      <c r="D87" s="49"/>
      <c r="E87" s="26">
        <f>E88</f>
        <v>228.5</v>
      </c>
      <c r="F87" s="26">
        <f>F88</f>
        <v>0</v>
      </c>
      <c r="G87" s="99">
        <f t="shared" si="0"/>
        <v>0</v>
      </c>
    </row>
    <row r="88" spans="1:7" ht="41.25">
      <c r="A88" s="45" t="s">
        <v>1</v>
      </c>
      <c r="B88" s="34" t="s">
        <v>115</v>
      </c>
      <c r="C88" s="10" t="s">
        <v>2</v>
      </c>
      <c r="D88" s="49" t="s">
        <v>24</v>
      </c>
      <c r="E88" s="26">
        <v>228.5</v>
      </c>
      <c r="F88" s="28">
        <v>0</v>
      </c>
      <c r="G88" s="99">
        <f t="shared" si="0"/>
        <v>0</v>
      </c>
    </row>
    <row r="89" spans="1:7" ht="54.75">
      <c r="A89" s="56" t="s">
        <v>119</v>
      </c>
      <c r="B89" s="37"/>
      <c r="C89" s="37"/>
      <c r="D89" s="53" t="s">
        <v>19</v>
      </c>
      <c r="E89" s="28">
        <f>E90</f>
        <v>6896</v>
      </c>
      <c r="F89" s="28">
        <f>F90</f>
        <v>2863.15</v>
      </c>
      <c r="G89" s="99">
        <f t="shared" si="0"/>
        <v>41.51899651972158</v>
      </c>
    </row>
    <row r="90" spans="1:7" ht="27">
      <c r="A90" s="24" t="s">
        <v>120</v>
      </c>
      <c r="B90" s="10" t="s">
        <v>121</v>
      </c>
      <c r="C90" s="57"/>
      <c r="D90" s="49"/>
      <c r="E90" s="26">
        <f>E91+E93+E92+E94</f>
        <v>6896</v>
      </c>
      <c r="F90" s="26">
        <f>F91+F93+F92+F94</f>
        <v>2863.15</v>
      </c>
      <c r="G90" s="99">
        <f t="shared" si="0"/>
        <v>41.51899651972158</v>
      </c>
    </row>
    <row r="91" spans="1:7" ht="41.25">
      <c r="A91" s="46" t="s">
        <v>122</v>
      </c>
      <c r="B91" s="10" t="s">
        <v>121</v>
      </c>
      <c r="C91" s="10" t="s">
        <v>54</v>
      </c>
      <c r="D91" s="58" t="s">
        <v>19</v>
      </c>
      <c r="E91" s="26">
        <v>3717.4</v>
      </c>
      <c r="F91" s="26">
        <v>1712.71</v>
      </c>
      <c r="G91" s="99">
        <f aca="true" t="shared" si="1" ref="G91:G150">F91/E91*100</f>
        <v>46.07279281218056</v>
      </c>
    </row>
    <row r="92" spans="1:7" ht="69">
      <c r="A92" s="46" t="s">
        <v>123</v>
      </c>
      <c r="B92" s="10" t="s">
        <v>121</v>
      </c>
      <c r="C92" s="10" t="s">
        <v>124</v>
      </c>
      <c r="D92" s="58" t="s">
        <v>19</v>
      </c>
      <c r="E92" s="26">
        <v>1122.6</v>
      </c>
      <c r="F92" s="28">
        <v>390.66</v>
      </c>
      <c r="G92" s="99">
        <f t="shared" si="1"/>
        <v>34.79957242116516</v>
      </c>
    </row>
    <row r="93" spans="1:7" ht="41.25">
      <c r="A93" s="46" t="s">
        <v>1</v>
      </c>
      <c r="B93" s="10" t="s">
        <v>121</v>
      </c>
      <c r="C93" s="10" t="s">
        <v>2</v>
      </c>
      <c r="D93" s="58" t="s">
        <v>19</v>
      </c>
      <c r="E93" s="26">
        <v>2053.5</v>
      </c>
      <c r="F93" s="26">
        <v>759.11</v>
      </c>
      <c r="G93" s="99">
        <f t="shared" si="1"/>
        <v>36.96664231799367</v>
      </c>
    </row>
    <row r="94" spans="1:7" ht="27">
      <c r="A94" s="56" t="s">
        <v>125</v>
      </c>
      <c r="B94" s="10" t="s">
        <v>121</v>
      </c>
      <c r="C94" s="10" t="s">
        <v>126</v>
      </c>
      <c r="D94" s="58" t="s">
        <v>19</v>
      </c>
      <c r="E94" s="26">
        <v>2.5</v>
      </c>
      <c r="F94" s="26">
        <v>0.67</v>
      </c>
      <c r="G94" s="99">
        <f t="shared" si="1"/>
        <v>26.8</v>
      </c>
    </row>
    <row r="95" spans="1:7" ht="46.5">
      <c r="A95" s="79" t="s">
        <v>127</v>
      </c>
      <c r="B95" s="78" t="s">
        <v>128</v>
      </c>
      <c r="C95" s="78"/>
      <c r="D95" s="80"/>
      <c r="E95" s="77">
        <f>E96</f>
        <v>9051.499999999998</v>
      </c>
      <c r="F95" s="77">
        <f>F96</f>
        <v>5242.849999999999</v>
      </c>
      <c r="G95" s="98">
        <f t="shared" si="1"/>
        <v>57.922443793846334</v>
      </c>
    </row>
    <row r="96" spans="1:7" ht="30.75" customHeight="1">
      <c r="A96" s="59" t="s">
        <v>52</v>
      </c>
      <c r="B96" s="32"/>
      <c r="C96" s="32"/>
      <c r="D96" s="48" t="s">
        <v>9</v>
      </c>
      <c r="E96" s="26">
        <f>E97+E104+E106+E100+E102</f>
        <v>9051.499999999998</v>
      </c>
      <c r="F96" s="26">
        <f>F97+F104+F106+F100+F102</f>
        <v>5242.849999999999</v>
      </c>
      <c r="G96" s="99">
        <f t="shared" si="1"/>
        <v>57.922443793846334</v>
      </c>
    </row>
    <row r="97" spans="1:7" ht="41.25">
      <c r="A97" s="23" t="s">
        <v>129</v>
      </c>
      <c r="B97" s="32" t="s">
        <v>130</v>
      </c>
      <c r="C97" s="32"/>
      <c r="D97" s="49"/>
      <c r="E97" s="26">
        <f>E98+E99</f>
        <v>880</v>
      </c>
      <c r="F97" s="26">
        <f>F98+F99</f>
        <v>304.55</v>
      </c>
      <c r="G97" s="99">
        <f t="shared" si="1"/>
        <v>34.60795454545455</v>
      </c>
    </row>
    <row r="98" spans="1:7" ht="41.25">
      <c r="A98" s="46" t="s">
        <v>1</v>
      </c>
      <c r="B98" s="32" t="s">
        <v>130</v>
      </c>
      <c r="C98" s="32">
        <v>244</v>
      </c>
      <c r="D98" s="36" t="s">
        <v>9</v>
      </c>
      <c r="E98" s="28">
        <v>610</v>
      </c>
      <c r="F98" s="26">
        <v>134.55</v>
      </c>
      <c r="G98" s="99">
        <f t="shared" si="1"/>
        <v>22.057377049180328</v>
      </c>
    </row>
    <row r="99" spans="1:7" ht="27">
      <c r="A99" s="59" t="s">
        <v>53</v>
      </c>
      <c r="B99" s="32" t="s">
        <v>130</v>
      </c>
      <c r="C99" s="32">
        <v>612</v>
      </c>
      <c r="D99" s="36" t="s">
        <v>9</v>
      </c>
      <c r="E99" s="26">
        <v>270</v>
      </c>
      <c r="F99" s="28">
        <v>170</v>
      </c>
      <c r="G99" s="99">
        <f t="shared" si="1"/>
        <v>62.96296296296296</v>
      </c>
    </row>
    <row r="100" spans="1:7" ht="69">
      <c r="A100" s="59" t="s">
        <v>114</v>
      </c>
      <c r="B100" s="32" t="s">
        <v>217</v>
      </c>
      <c r="C100" s="32"/>
      <c r="D100" s="36"/>
      <c r="E100" s="26">
        <f>E101</f>
        <v>187.5</v>
      </c>
      <c r="F100" s="26">
        <f>F101</f>
        <v>187.5</v>
      </c>
      <c r="G100" s="99">
        <f t="shared" si="1"/>
        <v>100</v>
      </c>
    </row>
    <row r="101" spans="1:7" ht="27">
      <c r="A101" s="59" t="s">
        <v>53</v>
      </c>
      <c r="B101" s="32" t="s">
        <v>217</v>
      </c>
      <c r="C101" s="32">
        <v>612</v>
      </c>
      <c r="D101" s="36" t="s">
        <v>9</v>
      </c>
      <c r="E101" s="26">
        <v>187.5</v>
      </c>
      <c r="F101" s="28">
        <v>187.5</v>
      </c>
      <c r="G101" s="99">
        <f t="shared" si="1"/>
        <v>100</v>
      </c>
    </row>
    <row r="102" spans="1:7" ht="41.25">
      <c r="A102" s="59" t="s">
        <v>218</v>
      </c>
      <c r="B102" s="32" t="s">
        <v>219</v>
      </c>
      <c r="C102" s="32"/>
      <c r="D102" s="36"/>
      <c r="E102" s="26">
        <f>E103</f>
        <v>88.4</v>
      </c>
      <c r="F102" s="26">
        <f>F103</f>
        <v>0</v>
      </c>
      <c r="G102" s="99">
        <f t="shared" si="1"/>
        <v>0</v>
      </c>
    </row>
    <row r="103" spans="1:7" ht="54.75">
      <c r="A103" s="24" t="s">
        <v>133</v>
      </c>
      <c r="B103" s="32" t="s">
        <v>219</v>
      </c>
      <c r="C103" s="32">
        <v>611</v>
      </c>
      <c r="D103" s="36" t="s">
        <v>9</v>
      </c>
      <c r="E103" s="26">
        <v>88.4</v>
      </c>
      <c r="F103" s="28">
        <v>0</v>
      </c>
      <c r="G103" s="99">
        <f t="shared" si="1"/>
        <v>0</v>
      </c>
    </row>
    <row r="104" spans="1:7" ht="27">
      <c r="A104" s="59" t="s">
        <v>131</v>
      </c>
      <c r="B104" s="8" t="s">
        <v>132</v>
      </c>
      <c r="C104" s="60"/>
      <c r="D104" s="36"/>
      <c r="E104" s="28">
        <f>E105</f>
        <v>7403.8</v>
      </c>
      <c r="F104" s="28">
        <f>F105</f>
        <v>4481.9</v>
      </c>
      <c r="G104" s="99">
        <f t="shared" si="1"/>
        <v>60.53513060860638</v>
      </c>
    </row>
    <row r="105" spans="1:7" ht="54.75">
      <c r="A105" s="24" t="s">
        <v>133</v>
      </c>
      <c r="B105" s="8" t="s">
        <v>132</v>
      </c>
      <c r="C105" s="8" t="s">
        <v>134</v>
      </c>
      <c r="D105" s="50" t="s">
        <v>9</v>
      </c>
      <c r="E105" s="54">
        <v>7403.8</v>
      </c>
      <c r="F105" s="26">
        <v>4481.9</v>
      </c>
      <c r="G105" s="99">
        <f t="shared" si="1"/>
        <v>60.53513060860638</v>
      </c>
    </row>
    <row r="106" spans="1:7" ht="30" customHeight="1">
      <c r="A106" s="24" t="s">
        <v>135</v>
      </c>
      <c r="B106" s="8" t="s">
        <v>136</v>
      </c>
      <c r="C106" s="8"/>
      <c r="D106" s="50"/>
      <c r="E106" s="54">
        <f>E107</f>
        <v>491.8</v>
      </c>
      <c r="F106" s="54">
        <f>F107</f>
        <v>268.9</v>
      </c>
      <c r="G106" s="99">
        <f t="shared" si="1"/>
        <v>54.67669784465229</v>
      </c>
    </row>
    <row r="107" spans="1:7" ht="54.75">
      <c r="A107" s="24" t="s">
        <v>133</v>
      </c>
      <c r="B107" s="8" t="s">
        <v>136</v>
      </c>
      <c r="C107" s="8" t="s">
        <v>134</v>
      </c>
      <c r="D107" s="50" t="s">
        <v>9</v>
      </c>
      <c r="E107" s="54">
        <v>491.8</v>
      </c>
      <c r="F107" s="26">
        <v>268.9</v>
      </c>
      <c r="G107" s="99">
        <f t="shared" si="1"/>
        <v>54.67669784465229</v>
      </c>
    </row>
    <row r="108" spans="1:7" ht="62.25">
      <c r="A108" s="81" t="s">
        <v>137</v>
      </c>
      <c r="B108" s="72" t="s">
        <v>138</v>
      </c>
      <c r="C108" s="72"/>
      <c r="D108" s="78"/>
      <c r="E108" s="77">
        <f>E109+E115</f>
        <v>1038.98</v>
      </c>
      <c r="F108" s="77">
        <f>F109+F115</f>
        <v>245.73000000000002</v>
      </c>
      <c r="G108" s="98">
        <f t="shared" si="1"/>
        <v>23.651080867774166</v>
      </c>
    </row>
    <row r="109" spans="1:7" ht="45" customHeight="1">
      <c r="A109" s="24" t="s">
        <v>139</v>
      </c>
      <c r="B109" s="37"/>
      <c r="C109" s="8"/>
      <c r="D109" s="61" t="s">
        <v>16</v>
      </c>
      <c r="E109" s="54">
        <f>E110+E113</f>
        <v>482.47999999999996</v>
      </c>
      <c r="F109" s="54">
        <f>F110+F113</f>
        <v>42.9</v>
      </c>
      <c r="G109" s="99">
        <f t="shared" si="1"/>
        <v>8.89156027192837</v>
      </c>
    </row>
    <row r="110" spans="1:7" ht="54.75">
      <c r="A110" s="24" t="s">
        <v>140</v>
      </c>
      <c r="B110" s="8" t="s">
        <v>141</v>
      </c>
      <c r="C110" s="8"/>
      <c r="D110" s="50"/>
      <c r="E110" s="54">
        <f>E111+E112</f>
        <v>422.47999999999996</v>
      </c>
      <c r="F110" s="54">
        <f>F111+F112</f>
        <v>0</v>
      </c>
      <c r="G110" s="99">
        <f t="shared" si="1"/>
        <v>0</v>
      </c>
    </row>
    <row r="111" spans="1:7" ht="54.75" customHeight="1">
      <c r="A111" s="46" t="s">
        <v>142</v>
      </c>
      <c r="B111" s="8" t="s">
        <v>141</v>
      </c>
      <c r="C111" s="8" t="s">
        <v>54</v>
      </c>
      <c r="D111" s="50" t="s">
        <v>16</v>
      </c>
      <c r="E111" s="54">
        <v>324.27</v>
      </c>
      <c r="F111" s="26">
        <v>0</v>
      </c>
      <c r="G111" s="99">
        <f t="shared" si="1"/>
        <v>0</v>
      </c>
    </row>
    <row r="112" spans="1:7" ht="69">
      <c r="A112" s="46" t="s">
        <v>123</v>
      </c>
      <c r="B112" s="8" t="s">
        <v>141</v>
      </c>
      <c r="C112" s="8" t="s">
        <v>124</v>
      </c>
      <c r="D112" s="50" t="s">
        <v>16</v>
      </c>
      <c r="E112" s="54">
        <v>98.21</v>
      </c>
      <c r="F112" s="26">
        <v>0</v>
      </c>
      <c r="G112" s="99">
        <f t="shared" si="1"/>
        <v>0</v>
      </c>
    </row>
    <row r="113" spans="1:7" ht="27">
      <c r="A113" s="23" t="s">
        <v>4</v>
      </c>
      <c r="B113" s="32" t="s">
        <v>143</v>
      </c>
      <c r="C113" s="32"/>
      <c r="D113" s="49"/>
      <c r="E113" s="26">
        <f>E114</f>
        <v>60</v>
      </c>
      <c r="F113" s="26">
        <f>F114</f>
        <v>42.9</v>
      </c>
      <c r="G113" s="99">
        <f t="shared" si="1"/>
        <v>71.5</v>
      </c>
    </row>
    <row r="114" spans="1:7" ht="41.25">
      <c r="A114" s="45" t="s">
        <v>1</v>
      </c>
      <c r="B114" s="32" t="s">
        <v>143</v>
      </c>
      <c r="C114" s="32">
        <v>244</v>
      </c>
      <c r="D114" s="49" t="s">
        <v>16</v>
      </c>
      <c r="E114" s="26">
        <v>60</v>
      </c>
      <c r="F114" s="26">
        <v>42.9</v>
      </c>
      <c r="G114" s="99">
        <f t="shared" si="1"/>
        <v>71.5</v>
      </c>
    </row>
    <row r="115" spans="1:7" ht="13.5">
      <c r="A115" s="45" t="s">
        <v>71</v>
      </c>
      <c r="B115" s="32"/>
      <c r="C115" s="35"/>
      <c r="D115" s="48" t="s">
        <v>33</v>
      </c>
      <c r="E115" s="28">
        <f>E117</f>
        <v>556.5</v>
      </c>
      <c r="F115" s="28">
        <f>F117</f>
        <v>202.83</v>
      </c>
      <c r="G115" s="99">
        <f t="shared" si="1"/>
        <v>36.44743935309973</v>
      </c>
    </row>
    <row r="116" spans="1:7" ht="27">
      <c r="A116" s="45" t="s">
        <v>70</v>
      </c>
      <c r="B116" s="32" t="s">
        <v>144</v>
      </c>
      <c r="C116" s="32"/>
      <c r="D116" s="49"/>
      <c r="E116" s="26">
        <f>E117</f>
        <v>556.5</v>
      </c>
      <c r="F116" s="26">
        <f>F117</f>
        <v>202.83</v>
      </c>
      <c r="G116" s="99">
        <f t="shared" si="1"/>
        <v>36.44743935309973</v>
      </c>
    </row>
    <row r="117" spans="1:7" ht="41.25">
      <c r="A117" s="45" t="s">
        <v>1</v>
      </c>
      <c r="B117" s="32" t="s">
        <v>144</v>
      </c>
      <c r="C117" s="32">
        <v>244</v>
      </c>
      <c r="D117" s="49" t="s">
        <v>33</v>
      </c>
      <c r="E117" s="26">
        <v>556.5</v>
      </c>
      <c r="F117" s="28">
        <v>202.83</v>
      </c>
      <c r="G117" s="99">
        <f t="shared" si="1"/>
        <v>36.44743935309973</v>
      </c>
    </row>
    <row r="118" spans="1:7" ht="15">
      <c r="A118" s="82" t="s">
        <v>44</v>
      </c>
      <c r="B118" s="83" t="s">
        <v>145</v>
      </c>
      <c r="C118" s="83"/>
      <c r="D118" s="84"/>
      <c r="E118" s="77">
        <f>E119+E167+E172</f>
        <v>15840.24</v>
      </c>
      <c r="F118" s="77">
        <f>F119+F167+F172</f>
        <v>6168.8</v>
      </c>
      <c r="G118" s="98">
        <f t="shared" si="1"/>
        <v>38.943854386044656</v>
      </c>
    </row>
    <row r="119" spans="1:7" ht="15">
      <c r="A119" s="62" t="s">
        <v>146</v>
      </c>
      <c r="B119" s="63"/>
      <c r="C119" s="63"/>
      <c r="D119" s="64" t="s">
        <v>147</v>
      </c>
      <c r="E119" s="90">
        <f>E120+E123+E137+E140</f>
        <v>14773.16</v>
      </c>
      <c r="F119" s="90">
        <f>F120+F123+F137+F140</f>
        <v>5704.28</v>
      </c>
      <c r="G119" s="100">
        <f t="shared" si="1"/>
        <v>38.612456644346906</v>
      </c>
    </row>
    <row r="120" spans="1:7" ht="69">
      <c r="A120" s="20" t="s">
        <v>28</v>
      </c>
      <c r="B120" s="63"/>
      <c r="C120" s="63"/>
      <c r="D120" s="91" t="s">
        <v>29</v>
      </c>
      <c r="E120" s="90">
        <f>E121</f>
        <v>200</v>
      </c>
      <c r="F120" s="90">
        <v>4.34</v>
      </c>
      <c r="G120" s="100">
        <f t="shared" si="1"/>
        <v>2.17</v>
      </c>
    </row>
    <row r="121" spans="1:7" ht="27">
      <c r="A121" s="4" t="s">
        <v>30</v>
      </c>
      <c r="B121" s="5" t="s">
        <v>148</v>
      </c>
      <c r="C121" s="5"/>
      <c r="D121" s="12"/>
      <c r="E121" s="42">
        <f>E122</f>
        <v>200</v>
      </c>
      <c r="F121" s="42">
        <f>F122</f>
        <v>4.34</v>
      </c>
      <c r="G121" s="99">
        <f t="shared" si="1"/>
        <v>2.17</v>
      </c>
    </row>
    <row r="122" spans="1:7" ht="69">
      <c r="A122" s="4" t="s">
        <v>41</v>
      </c>
      <c r="B122" s="34" t="s">
        <v>148</v>
      </c>
      <c r="C122" s="34">
        <v>123</v>
      </c>
      <c r="D122" s="55" t="s">
        <v>29</v>
      </c>
      <c r="E122" s="42">
        <v>200</v>
      </c>
      <c r="F122" s="28">
        <v>4.34</v>
      </c>
      <c r="G122" s="99">
        <f t="shared" si="1"/>
        <v>2.17</v>
      </c>
    </row>
    <row r="123" spans="1:7" ht="69">
      <c r="A123" s="4" t="s">
        <v>10</v>
      </c>
      <c r="B123" s="5"/>
      <c r="C123" s="5"/>
      <c r="D123" s="61" t="s">
        <v>11</v>
      </c>
      <c r="E123" s="42">
        <f>E124+E127+E134</f>
        <v>11111.01</v>
      </c>
      <c r="F123" s="42">
        <f>F124+F127+F134</f>
        <v>4503.3099999999995</v>
      </c>
      <c r="G123" s="99">
        <f t="shared" si="1"/>
        <v>40.530158824445294</v>
      </c>
    </row>
    <row r="124" spans="1:7" ht="52.5">
      <c r="A124" s="7" t="s">
        <v>149</v>
      </c>
      <c r="B124" s="32" t="s">
        <v>150</v>
      </c>
      <c r="C124" s="60"/>
      <c r="D124" s="49"/>
      <c r="E124" s="26">
        <f>E125+E126</f>
        <v>7266.76</v>
      </c>
      <c r="F124" s="26">
        <f>F125+F126</f>
        <v>2716.27</v>
      </c>
      <c r="G124" s="99">
        <f t="shared" si="1"/>
        <v>37.37938228316333</v>
      </c>
    </row>
    <row r="125" spans="1:7" ht="41.25">
      <c r="A125" s="4" t="s">
        <v>40</v>
      </c>
      <c r="B125" s="32" t="s">
        <v>150</v>
      </c>
      <c r="C125" s="34">
        <v>121</v>
      </c>
      <c r="D125" s="55" t="s">
        <v>11</v>
      </c>
      <c r="E125" s="42">
        <v>5581.24</v>
      </c>
      <c r="F125" s="28">
        <v>2065.09</v>
      </c>
      <c r="G125" s="99">
        <f t="shared" si="1"/>
        <v>37.00055901555927</v>
      </c>
    </row>
    <row r="126" spans="1:7" ht="54.75">
      <c r="A126" s="4" t="s">
        <v>151</v>
      </c>
      <c r="B126" s="32" t="s">
        <v>150</v>
      </c>
      <c r="C126" s="34">
        <v>129</v>
      </c>
      <c r="D126" s="55" t="s">
        <v>11</v>
      </c>
      <c r="E126" s="42">
        <v>1685.52</v>
      </c>
      <c r="F126" s="28">
        <v>651.18</v>
      </c>
      <c r="G126" s="99">
        <f t="shared" si="1"/>
        <v>38.633774740139536</v>
      </c>
    </row>
    <row r="127" spans="1:7" ht="54.75">
      <c r="A127" s="21" t="s">
        <v>152</v>
      </c>
      <c r="B127" s="32" t="s">
        <v>153</v>
      </c>
      <c r="C127" s="32"/>
      <c r="D127" s="49"/>
      <c r="E127" s="26">
        <f>E128+E130+E131+E132+E133+E129</f>
        <v>2611.31</v>
      </c>
      <c r="F127" s="26">
        <f>F128+F130+F131+F132+F133+F129</f>
        <v>1201</v>
      </c>
      <c r="G127" s="99">
        <f t="shared" si="1"/>
        <v>45.99224144203484</v>
      </c>
    </row>
    <row r="128" spans="1:7" ht="41.25">
      <c r="A128" s="4" t="s">
        <v>40</v>
      </c>
      <c r="B128" s="32" t="s">
        <v>153</v>
      </c>
      <c r="C128" s="34">
        <v>121</v>
      </c>
      <c r="D128" s="55" t="s">
        <v>11</v>
      </c>
      <c r="E128" s="42">
        <v>674.26</v>
      </c>
      <c r="F128" s="28">
        <v>311.5</v>
      </c>
      <c r="G128" s="99">
        <f t="shared" si="1"/>
        <v>46.19879571678581</v>
      </c>
    </row>
    <row r="129" spans="1:7" ht="54.75">
      <c r="A129" s="4" t="s">
        <v>151</v>
      </c>
      <c r="B129" s="32" t="s">
        <v>153</v>
      </c>
      <c r="C129" s="34">
        <v>129</v>
      </c>
      <c r="D129" s="55" t="s">
        <v>11</v>
      </c>
      <c r="E129" s="42">
        <v>203.62</v>
      </c>
      <c r="F129" s="28">
        <v>79.82</v>
      </c>
      <c r="G129" s="99">
        <f t="shared" si="1"/>
        <v>39.200471466457124</v>
      </c>
    </row>
    <row r="130" spans="1:7" ht="27">
      <c r="A130" s="20" t="s">
        <v>154</v>
      </c>
      <c r="B130" s="32" t="s">
        <v>153</v>
      </c>
      <c r="C130" s="34">
        <v>122</v>
      </c>
      <c r="D130" s="55" t="s">
        <v>11</v>
      </c>
      <c r="E130" s="42">
        <v>12.85</v>
      </c>
      <c r="F130" s="28">
        <v>3.65</v>
      </c>
      <c r="G130" s="99">
        <f t="shared" si="1"/>
        <v>28.404669260700388</v>
      </c>
    </row>
    <row r="131" spans="1:7" ht="41.25">
      <c r="A131" s="4" t="s">
        <v>1</v>
      </c>
      <c r="B131" s="32" t="s">
        <v>153</v>
      </c>
      <c r="C131" s="34">
        <v>244</v>
      </c>
      <c r="D131" s="55" t="s">
        <v>11</v>
      </c>
      <c r="E131" s="42">
        <v>1705.58</v>
      </c>
      <c r="F131" s="28">
        <v>800.27</v>
      </c>
      <c r="G131" s="99">
        <f t="shared" si="1"/>
        <v>46.920695599151024</v>
      </c>
    </row>
    <row r="132" spans="1:7" ht="27">
      <c r="A132" s="4" t="s">
        <v>125</v>
      </c>
      <c r="B132" s="32" t="s">
        <v>153</v>
      </c>
      <c r="C132" s="34">
        <v>852</v>
      </c>
      <c r="D132" s="55" t="s">
        <v>11</v>
      </c>
      <c r="E132" s="42">
        <v>8</v>
      </c>
      <c r="F132" s="28">
        <v>3.91</v>
      </c>
      <c r="G132" s="99">
        <f t="shared" si="1"/>
        <v>48.875</v>
      </c>
    </row>
    <row r="133" spans="1:7" ht="13.5">
      <c r="A133" s="4" t="s">
        <v>155</v>
      </c>
      <c r="B133" s="32" t="s">
        <v>153</v>
      </c>
      <c r="C133" s="34">
        <v>853</v>
      </c>
      <c r="D133" s="55" t="s">
        <v>11</v>
      </c>
      <c r="E133" s="42">
        <v>7</v>
      </c>
      <c r="F133" s="28">
        <v>1.85</v>
      </c>
      <c r="G133" s="99">
        <f t="shared" si="1"/>
        <v>26.42857142857143</v>
      </c>
    </row>
    <row r="134" spans="1:7" ht="39">
      <c r="A134" s="7" t="s">
        <v>156</v>
      </c>
      <c r="B134" s="32" t="s">
        <v>157</v>
      </c>
      <c r="C134" s="32"/>
      <c r="D134" s="49"/>
      <c r="E134" s="26">
        <f>E135+E136</f>
        <v>1232.94</v>
      </c>
      <c r="F134" s="26">
        <f>F135+F136</f>
        <v>586.04</v>
      </c>
      <c r="G134" s="99">
        <f t="shared" si="1"/>
        <v>47.53191558388891</v>
      </c>
    </row>
    <row r="135" spans="1:7" ht="41.25">
      <c r="A135" s="4" t="s">
        <v>40</v>
      </c>
      <c r="B135" s="32" t="s">
        <v>157</v>
      </c>
      <c r="C135" s="34">
        <v>121</v>
      </c>
      <c r="D135" s="55" t="s">
        <v>11</v>
      </c>
      <c r="E135" s="42">
        <v>946.96</v>
      </c>
      <c r="F135" s="28">
        <v>458.95</v>
      </c>
      <c r="G135" s="99">
        <f t="shared" si="1"/>
        <v>48.465616287910784</v>
      </c>
    </row>
    <row r="136" spans="1:7" ht="54.75">
      <c r="A136" s="4" t="s">
        <v>151</v>
      </c>
      <c r="B136" s="32" t="s">
        <v>157</v>
      </c>
      <c r="C136" s="34">
        <v>129</v>
      </c>
      <c r="D136" s="55" t="s">
        <v>11</v>
      </c>
      <c r="E136" s="42">
        <v>285.98</v>
      </c>
      <c r="F136" s="28">
        <v>127.09</v>
      </c>
      <c r="G136" s="99">
        <f t="shared" si="1"/>
        <v>44.44017064130358</v>
      </c>
    </row>
    <row r="137" spans="1:7" ht="13.5">
      <c r="A137" s="21" t="s">
        <v>50</v>
      </c>
      <c r="B137" s="9"/>
      <c r="C137" s="9"/>
      <c r="D137" s="33" t="s">
        <v>35</v>
      </c>
      <c r="E137" s="26">
        <f>E138</f>
        <v>100</v>
      </c>
      <c r="F137" s="26">
        <f>F138</f>
        <v>0</v>
      </c>
      <c r="G137" s="99">
        <f t="shared" si="1"/>
        <v>0</v>
      </c>
    </row>
    <row r="138" spans="1:7" ht="13.5">
      <c r="A138" s="21" t="s">
        <v>50</v>
      </c>
      <c r="B138" s="9" t="s">
        <v>158</v>
      </c>
      <c r="C138" s="9"/>
      <c r="D138" s="13"/>
      <c r="E138" s="26">
        <f>E139</f>
        <v>100</v>
      </c>
      <c r="F138" s="28">
        <f>F139</f>
        <v>0</v>
      </c>
      <c r="G138" s="99">
        <f t="shared" si="1"/>
        <v>0</v>
      </c>
    </row>
    <row r="139" spans="1:7" ht="13.5">
      <c r="A139" s="21" t="s">
        <v>51</v>
      </c>
      <c r="B139" s="9" t="s">
        <v>158</v>
      </c>
      <c r="C139" s="9">
        <v>870</v>
      </c>
      <c r="D139" s="13" t="s">
        <v>35</v>
      </c>
      <c r="E139" s="26">
        <v>100</v>
      </c>
      <c r="F139" s="28">
        <v>0</v>
      </c>
      <c r="G139" s="99">
        <f t="shared" si="1"/>
        <v>0</v>
      </c>
    </row>
    <row r="140" spans="1:7" ht="13.5">
      <c r="A140" s="4" t="s">
        <v>5</v>
      </c>
      <c r="B140" s="9"/>
      <c r="C140" s="9"/>
      <c r="D140" s="33" t="s">
        <v>6</v>
      </c>
      <c r="E140" s="26">
        <f>E141+E148+E152+E154+E157+E159+E161+E163+E165+E151</f>
        <v>3362.15</v>
      </c>
      <c r="F140" s="26">
        <f>F141+F148+F152+F154+F157+F159+F161+F163+F165+F151</f>
        <v>1196.63</v>
      </c>
      <c r="G140" s="99">
        <f t="shared" si="1"/>
        <v>35.59121395535595</v>
      </c>
    </row>
    <row r="141" spans="1:7" ht="13.5">
      <c r="A141" s="23" t="s">
        <v>159</v>
      </c>
      <c r="B141" s="32" t="s">
        <v>160</v>
      </c>
      <c r="C141" s="32">
        <v>540</v>
      </c>
      <c r="D141" s="49" t="s">
        <v>6</v>
      </c>
      <c r="E141" s="26">
        <f>E142+E143+E144+E145+E146+E147</f>
        <v>469.47999999999996</v>
      </c>
      <c r="F141" s="26">
        <f>F142+F143+F144+F145+F146+F147</f>
        <v>234.73999999999998</v>
      </c>
      <c r="G141" s="99">
        <f t="shared" si="1"/>
        <v>50</v>
      </c>
    </row>
    <row r="142" spans="1:7" ht="41.25">
      <c r="A142" s="27" t="s">
        <v>58</v>
      </c>
      <c r="B142" s="32" t="s">
        <v>161</v>
      </c>
      <c r="C142" s="32">
        <v>540</v>
      </c>
      <c r="D142" s="49" t="s">
        <v>6</v>
      </c>
      <c r="E142" s="26">
        <v>154.9</v>
      </c>
      <c r="F142" s="28">
        <v>77.45</v>
      </c>
      <c r="G142" s="99">
        <f t="shared" si="1"/>
        <v>50</v>
      </c>
    </row>
    <row r="143" spans="1:7" ht="41.25">
      <c r="A143" s="27" t="s">
        <v>59</v>
      </c>
      <c r="B143" s="32" t="s">
        <v>162</v>
      </c>
      <c r="C143" s="32">
        <v>540</v>
      </c>
      <c r="D143" s="49" t="s">
        <v>6</v>
      </c>
      <c r="E143" s="26">
        <v>64.16</v>
      </c>
      <c r="F143" s="28">
        <v>32.08</v>
      </c>
      <c r="G143" s="99">
        <f t="shared" si="1"/>
        <v>50</v>
      </c>
    </row>
    <row r="144" spans="1:7" ht="41.25">
      <c r="A144" s="27" t="s">
        <v>60</v>
      </c>
      <c r="B144" s="32" t="s">
        <v>163</v>
      </c>
      <c r="C144" s="32">
        <v>540</v>
      </c>
      <c r="D144" s="49" t="s">
        <v>6</v>
      </c>
      <c r="E144" s="26">
        <v>32.7</v>
      </c>
      <c r="F144" s="28">
        <v>16.35</v>
      </c>
      <c r="G144" s="99">
        <f t="shared" si="1"/>
        <v>50</v>
      </c>
    </row>
    <row r="145" spans="1:7" ht="54.75">
      <c r="A145" s="27" t="s">
        <v>164</v>
      </c>
      <c r="B145" s="32" t="s">
        <v>165</v>
      </c>
      <c r="C145" s="32">
        <v>540</v>
      </c>
      <c r="D145" s="49" t="s">
        <v>6</v>
      </c>
      <c r="E145" s="26">
        <v>36.78</v>
      </c>
      <c r="F145" s="28">
        <v>18.39</v>
      </c>
      <c r="G145" s="99">
        <f t="shared" si="1"/>
        <v>50</v>
      </c>
    </row>
    <row r="146" spans="1:7" ht="41.25">
      <c r="A146" s="27" t="s">
        <v>61</v>
      </c>
      <c r="B146" s="32" t="s">
        <v>166</v>
      </c>
      <c r="C146" s="32">
        <v>540</v>
      </c>
      <c r="D146" s="49" t="s">
        <v>6</v>
      </c>
      <c r="E146" s="26">
        <v>74</v>
      </c>
      <c r="F146" s="28">
        <v>37</v>
      </c>
      <c r="G146" s="99">
        <f t="shared" si="1"/>
        <v>50</v>
      </c>
    </row>
    <row r="147" spans="1:7" ht="41.25">
      <c r="A147" s="27" t="s">
        <v>62</v>
      </c>
      <c r="B147" s="32" t="s">
        <v>167</v>
      </c>
      <c r="C147" s="32">
        <v>540</v>
      </c>
      <c r="D147" s="49" t="s">
        <v>6</v>
      </c>
      <c r="E147" s="26">
        <v>106.94</v>
      </c>
      <c r="F147" s="28">
        <v>53.47</v>
      </c>
      <c r="G147" s="99">
        <f t="shared" si="1"/>
        <v>50</v>
      </c>
    </row>
    <row r="148" spans="1:7" ht="82.5">
      <c r="A148" s="21" t="s">
        <v>168</v>
      </c>
      <c r="B148" s="32" t="s">
        <v>220</v>
      </c>
      <c r="C148" s="32"/>
      <c r="D148" s="49"/>
      <c r="E148" s="26">
        <f>E149+E150</f>
        <v>524.6</v>
      </c>
      <c r="F148" s="26">
        <f>F149+F150</f>
        <v>278</v>
      </c>
      <c r="G148" s="99">
        <f t="shared" si="1"/>
        <v>52.99275638581776</v>
      </c>
    </row>
    <row r="149" spans="1:7" ht="41.25">
      <c r="A149" s="4" t="s">
        <v>40</v>
      </c>
      <c r="B149" s="32" t="s">
        <v>220</v>
      </c>
      <c r="C149" s="32">
        <v>121</v>
      </c>
      <c r="D149" s="49" t="s">
        <v>6</v>
      </c>
      <c r="E149" s="26">
        <v>402.92</v>
      </c>
      <c r="F149" s="28">
        <v>223.81</v>
      </c>
      <c r="G149" s="99">
        <f t="shared" si="1"/>
        <v>55.54700684999504</v>
      </c>
    </row>
    <row r="150" spans="1:7" ht="54.75">
      <c r="A150" s="4" t="s">
        <v>151</v>
      </c>
      <c r="B150" s="32" t="s">
        <v>221</v>
      </c>
      <c r="C150" s="32">
        <v>129</v>
      </c>
      <c r="D150" s="49" t="s">
        <v>6</v>
      </c>
      <c r="E150" s="26">
        <v>121.68</v>
      </c>
      <c r="F150" s="28">
        <v>54.19</v>
      </c>
      <c r="G150" s="99">
        <f t="shared" si="1"/>
        <v>44.53484549638395</v>
      </c>
    </row>
    <row r="151" spans="1:7" ht="41.25">
      <c r="A151" s="4" t="s">
        <v>1</v>
      </c>
      <c r="B151" s="32" t="s">
        <v>169</v>
      </c>
      <c r="C151" s="32">
        <v>244</v>
      </c>
      <c r="D151" s="49" t="s">
        <v>6</v>
      </c>
      <c r="E151" s="26">
        <v>36.18</v>
      </c>
      <c r="F151" s="28">
        <v>0.75</v>
      </c>
      <c r="G151" s="99">
        <f aca="true" t="shared" si="2" ref="G151:G178">F151/E151*100</f>
        <v>2.0729684908789388</v>
      </c>
    </row>
    <row r="152" spans="1:7" ht="44.25" customHeight="1">
      <c r="A152" s="102" t="s">
        <v>170</v>
      </c>
      <c r="B152" s="34" t="s">
        <v>171</v>
      </c>
      <c r="C152" s="34"/>
      <c r="D152" s="50"/>
      <c r="E152" s="42">
        <f>E153</f>
        <v>90</v>
      </c>
      <c r="F152" s="42">
        <f>F153</f>
        <v>60</v>
      </c>
      <c r="G152" s="99">
        <f t="shared" si="2"/>
        <v>66.66666666666666</v>
      </c>
    </row>
    <row r="153" spans="1:7" ht="43.5" customHeight="1">
      <c r="A153" s="4" t="s">
        <v>1</v>
      </c>
      <c r="B153" s="34" t="s">
        <v>171</v>
      </c>
      <c r="C153" s="34">
        <v>244</v>
      </c>
      <c r="D153" s="55" t="s">
        <v>6</v>
      </c>
      <c r="E153" s="42">
        <v>90</v>
      </c>
      <c r="F153" s="28">
        <v>60</v>
      </c>
      <c r="G153" s="99">
        <f t="shared" si="2"/>
        <v>66.66666666666666</v>
      </c>
    </row>
    <row r="154" spans="1:7" ht="14.25" customHeight="1">
      <c r="A154" s="24" t="s">
        <v>172</v>
      </c>
      <c r="B154" s="34" t="s">
        <v>173</v>
      </c>
      <c r="C154" s="34"/>
      <c r="D154" s="50"/>
      <c r="E154" s="42">
        <f>E155+E156</f>
        <v>53.95</v>
      </c>
      <c r="F154" s="42">
        <f>F155+F156</f>
        <v>12.97</v>
      </c>
      <c r="G154" s="99">
        <f t="shared" si="2"/>
        <v>24.040778498609825</v>
      </c>
    </row>
    <row r="155" spans="1:7" ht="43.5" customHeight="1">
      <c r="A155" s="4" t="s">
        <v>1</v>
      </c>
      <c r="B155" s="34" t="s">
        <v>173</v>
      </c>
      <c r="C155" s="34">
        <v>244</v>
      </c>
      <c r="D155" s="50" t="s">
        <v>6</v>
      </c>
      <c r="E155" s="42">
        <v>39.95</v>
      </c>
      <c r="F155" s="28">
        <v>0</v>
      </c>
      <c r="G155" s="99">
        <f t="shared" si="2"/>
        <v>0</v>
      </c>
    </row>
    <row r="156" spans="1:7" ht="15" customHeight="1">
      <c r="A156" s="4" t="s">
        <v>155</v>
      </c>
      <c r="B156" s="34" t="s">
        <v>173</v>
      </c>
      <c r="C156" s="34">
        <v>853</v>
      </c>
      <c r="D156" s="50" t="s">
        <v>6</v>
      </c>
      <c r="E156" s="42">
        <v>14</v>
      </c>
      <c r="F156" s="28">
        <v>12.97</v>
      </c>
      <c r="G156" s="99">
        <f t="shared" si="2"/>
        <v>92.64285714285715</v>
      </c>
    </row>
    <row r="157" spans="1:7" ht="42" customHeight="1">
      <c r="A157" s="4" t="s">
        <v>174</v>
      </c>
      <c r="B157" s="34" t="s">
        <v>175</v>
      </c>
      <c r="C157" s="34"/>
      <c r="D157" s="50"/>
      <c r="E157" s="42">
        <f>E158</f>
        <v>25</v>
      </c>
      <c r="F157" s="42">
        <f>F158</f>
        <v>14.06</v>
      </c>
      <c r="G157" s="99">
        <f t="shared" si="2"/>
        <v>56.24</v>
      </c>
    </row>
    <row r="158" spans="1:7" ht="14.25" customHeight="1">
      <c r="A158" s="4" t="s">
        <v>1</v>
      </c>
      <c r="B158" s="34" t="s">
        <v>175</v>
      </c>
      <c r="C158" s="34">
        <v>244</v>
      </c>
      <c r="D158" s="50" t="s">
        <v>6</v>
      </c>
      <c r="E158" s="42">
        <v>25</v>
      </c>
      <c r="F158" s="28">
        <v>14.06</v>
      </c>
      <c r="G158" s="99">
        <f t="shared" si="2"/>
        <v>56.24</v>
      </c>
    </row>
    <row r="159" spans="1:7" ht="30" customHeight="1">
      <c r="A159" s="4" t="s">
        <v>176</v>
      </c>
      <c r="B159" s="34" t="s">
        <v>177</v>
      </c>
      <c r="C159" s="34"/>
      <c r="D159" s="50"/>
      <c r="E159" s="42">
        <f>E160</f>
        <v>60</v>
      </c>
      <c r="F159" s="42">
        <f>F160</f>
        <v>0</v>
      </c>
      <c r="G159" s="99">
        <f t="shared" si="2"/>
        <v>0</v>
      </c>
    </row>
    <row r="160" spans="1:7" ht="14.25" customHeight="1">
      <c r="A160" s="4" t="s">
        <v>1</v>
      </c>
      <c r="B160" s="34" t="s">
        <v>177</v>
      </c>
      <c r="C160" s="34">
        <v>244</v>
      </c>
      <c r="D160" s="50" t="s">
        <v>6</v>
      </c>
      <c r="E160" s="42">
        <v>60</v>
      </c>
      <c r="F160" s="28">
        <v>0</v>
      </c>
      <c r="G160" s="99">
        <f t="shared" si="2"/>
        <v>0</v>
      </c>
    </row>
    <row r="161" spans="1:7" ht="42" customHeight="1">
      <c r="A161" s="4" t="s">
        <v>56</v>
      </c>
      <c r="B161" s="34" t="s">
        <v>178</v>
      </c>
      <c r="C161" s="34"/>
      <c r="D161" s="55"/>
      <c r="E161" s="42">
        <f>E162</f>
        <v>1952.94</v>
      </c>
      <c r="F161" s="42">
        <f>F162</f>
        <v>596.11</v>
      </c>
      <c r="G161" s="99">
        <f t="shared" si="2"/>
        <v>30.52372320706217</v>
      </c>
    </row>
    <row r="162" spans="1:7" ht="14.25" customHeight="1">
      <c r="A162" s="4" t="s">
        <v>1</v>
      </c>
      <c r="B162" s="34" t="s">
        <v>178</v>
      </c>
      <c r="C162" s="34">
        <v>244</v>
      </c>
      <c r="D162" s="55" t="s">
        <v>6</v>
      </c>
      <c r="E162" s="42">
        <v>1952.94</v>
      </c>
      <c r="F162" s="28">
        <v>596.11</v>
      </c>
      <c r="G162" s="99">
        <f t="shared" si="2"/>
        <v>30.52372320706217</v>
      </c>
    </row>
    <row r="163" spans="1:7" ht="42" customHeight="1">
      <c r="A163" s="4" t="s">
        <v>179</v>
      </c>
      <c r="B163" s="34" t="s">
        <v>180</v>
      </c>
      <c r="C163" s="34"/>
      <c r="D163" s="55"/>
      <c r="E163" s="42">
        <f>E164</f>
        <v>50</v>
      </c>
      <c r="F163" s="42">
        <f>F164</f>
        <v>0</v>
      </c>
      <c r="G163" s="99">
        <f t="shared" si="2"/>
        <v>0</v>
      </c>
    </row>
    <row r="164" spans="1:7" ht="14.25" customHeight="1">
      <c r="A164" s="4" t="s">
        <v>1</v>
      </c>
      <c r="B164" s="34" t="s">
        <v>180</v>
      </c>
      <c r="C164" s="34">
        <v>244</v>
      </c>
      <c r="D164" s="55" t="s">
        <v>6</v>
      </c>
      <c r="E164" s="42">
        <v>50</v>
      </c>
      <c r="F164" s="28">
        <v>0</v>
      </c>
      <c r="G164" s="99">
        <f t="shared" si="2"/>
        <v>0</v>
      </c>
    </row>
    <row r="165" spans="1:7" ht="28.5" customHeight="1">
      <c r="A165" s="4" t="s">
        <v>222</v>
      </c>
      <c r="B165" s="34" t="s">
        <v>223</v>
      </c>
      <c r="C165" s="34"/>
      <c r="D165" s="55"/>
      <c r="E165" s="42">
        <f>E166</f>
        <v>100</v>
      </c>
      <c r="F165" s="42">
        <f>F166</f>
        <v>0</v>
      </c>
      <c r="G165" s="99">
        <f t="shared" si="2"/>
        <v>0</v>
      </c>
    </row>
    <row r="166" spans="1:7" ht="14.25" customHeight="1">
      <c r="A166" s="4" t="s">
        <v>1</v>
      </c>
      <c r="B166" s="34" t="s">
        <v>223</v>
      </c>
      <c r="C166" s="34">
        <v>244</v>
      </c>
      <c r="D166" s="55" t="s">
        <v>6</v>
      </c>
      <c r="E166" s="42">
        <v>100</v>
      </c>
      <c r="F166" s="28">
        <v>0</v>
      </c>
      <c r="G166" s="99">
        <f t="shared" si="2"/>
        <v>0</v>
      </c>
    </row>
    <row r="167" spans="1:7" ht="42" customHeight="1">
      <c r="A167" s="20" t="s">
        <v>36</v>
      </c>
      <c r="B167" s="9"/>
      <c r="C167" s="9"/>
      <c r="D167" s="93" t="s">
        <v>37</v>
      </c>
      <c r="E167" s="26">
        <f>E168+E170+E171</f>
        <v>195.07999999999998</v>
      </c>
      <c r="F167" s="26">
        <f>F168+F170+F171</f>
        <v>89.01</v>
      </c>
      <c r="G167" s="99">
        <f t="shared" si="2"/>
        <v>45.62743489850318</v>
      </c>
    </row>
    <row r="168" spans="1:7" ht="14.25" customHeight="1">
      <c r="A168" s="27" t="s">
        <v>63</v>
      </c>
      <c r="B168" s="9" t="s">
        <v>181</v>
      </c>
      <c r="C168" s="9"/>
      <c r="D168" s="13"/>
      <c r="E168" s="26">
        <f>E169</f>
        <v>137.13</v>
      </c>
      <c r="F168" s="26">
        <f>F169</f>
        <v>65.75</v>
      </c>
      <c r="G168" s="99">
        <f t="shared" si="2"/>
        <v>47.947203383650546</v>
      </c>
    </row>
    <row r="169" spans="1:7" ht="43.5" customHeight="1">
      <c r="A169" s="4" t="s">
        <v>40</v>
      </c>
      <c r="B169" s="32" t="s">
        <v>181</v>
      </c>
      <c r="C169" s="35">
        <v>121</v>
      </c>
      <c r="D169" s="92" t="s">
        <v>37</v>
      </c>
      <c r="E169" s="28">
        <v>137.13</v>
      </c>
      <c r="F169" s="26">
        <v>65.75</v>
      </c>
      <c r="G169" s="99">
        <f t="shared" si="2"/>
        <v>47.947203383650546</v>
      </c>
    </row>
    <row r="170" spans="1:7" ht="14.25" customHeight="1">
      <c r="A170" s="4" t="s">
        <v>151</v>
      </c>
      <c r="B170" s="32" t="s">
        <v>181</v>
      </c>
      <c r="C170" s="35">
        <v>129</v>
      </c>
      <c r="D170" s="92" t="s">
        <v>37</v>
      </c>
      <c r="E170" s="28">
        <v>41.41</v>
      </c>
      <c r="F170" s="28">
        <v>23.26</v>
      </c>
      <c r="G170" s="99">
        <f t="shared" si="2"/>
        <v>56.17000724462691</v>
      </c>
    </row>
    <row r="171" spans="1:7" ht="41.25">
      <c r="A171" s="4" t="s">
        <v>1</v>
      </c>
      <c r="B171" s="32" t="s">
        <v>181</v>
      </c>
      <c r="C171" s="35">
        <v>244</v>
      </c>
      <c r="D171" s="92" t="s">
        <v>37</v>
      </c>
      <c r="E171" s="28">
        <v>16.54</v>
      </c>
      <c r="F171" s="26">
        <v>0</v>
      </c>
      <c r="G171" s="99">
        <f t="shared" si="2"/>
        <v>0</v>
      </c>
    </row>
    <row r="172" spans="1:7" ht="13.5">
      <c r="A172" s="4" t="s">
        <v>182</v>
      </c>
      <c r="B172" s="29"/>
      <c r="C172" s="29"/>
      <c r="D172" s="33" t="s">
        <v>183</v>
      </c>
      <c r="E172" s="28">
        <f>E173+E176</f>
        <v>872</v>
      </c>
      <c r="F172" s="28">
        <f>F173+F176</f>
        <v>375.51</v>
      </c>
      <c r="G172" s="99">
        <f t="shared" si="2"/>
        <v>43.06307339449541</v>
      </c>
    </row>
    <row r="173" spans="1:7" ht="13.5">
      <c r="A173" s="30" t="s">
        <v>17</v>
      </c>
      <c r="B173" s="29"/>
      <c r="C173" s="29"/>
      <c r="D173" s="33" t="s">
        <v>18</v>
      </c>
      <c r="E173" s="28">
        <f>E175</f>
        <v>467</v>
      </c>
      <c r="F173" s="28">
        <f>F175</f>
        <v>239.91</v>
      </c>
      <c r="G173" s="99">
        <f t="shared" si="2"/>
        <v>51.37259100642398</v>
      </c>
    </row>
    <row r="174" spans="1:7" ht="26.25">
      <c r="A174" s="11" t="s">
        <v>184</v>
      </c>
      <c r="B174" s="35" t="s">
        <v>185</v>
      </c>
      <c r="C174" s="34"/>
      <c r="D174" s="55"/>
      <c r="E174" s="42">
        <f>E175</f>
        <v>467</v>
      </c>
      <c r="F174" s="42">
        <f>F175</f>
        <v>239.91</v>
      </c>
      <c r="G174" s="99">
        <f t="shared" si="2"/>
        <v>51.37259100642398</v>
      </c>
    </row>
    <row r="175" spans="1:7" ht="27" customHeight="1">
      <c r="A175" s="6" t="s">
        <v>48</v>
      </c>
      <c r="B175" s="35" t="s">
        <v>185</v>
      </c>
      <c r="C175" s="34">
        <v>321</v>
      </c>
      <c r="D175" s="58" t="s">
        <v>18</v>
      </c>
      <c r="E175" s="42">
        <v>467</v>
      </c>
      <c r="F175" s="42">
        <v>239.91</v>
      </c>
      <c r="G175" s="99">
        <f t="shared" si="2"/>
        <v>51.37259100642398</v>
      </c>
    </row>
    <row r="176" spans="1:7" ht="27">
      <c r="A176" s="27" t="s">
        <v>31</v>
      </c>
      <c r="B176" s="32"/>
      <c r="C176" s="32"/>
      <c r="D176" s="93" t="s">
        <v>32</v>
      </c>
      <c r="E176" s="26">
        <f>E177</f>
        <v>405</v>
      </c>
      <c r="F176" s="26">
        <f>F177</f>
        <v>135.6</v>
      </c>
      <c r="G176" s="99">
        <f t="shared" si="2"/>
        <v>33.48148148148148</v>
      </c>
    </row>
    <row r="177" spans="1:7" ht="27">
      <c r="A177" s="21" t="s">
        <v>186</v>
      </c>
      <c r="B177" s="32" t="s">
        <v>187</v>
      </c>
      <c r="C177" s="32"/>
      <c r="D177" s="49"/>
      <c r="E177" s="26">
        <f>E178</f>
        <v>405</v>
      </c>
      <c r="F177" s="26">
        <f>F178</f>
        <v>135.6</v>
      </c>
      <c r="G177" s="99">
        <f t="shared" si="2"/>
        <v>33.48148148148148</v>
      </c>
    </row>
    <row r="178" spans="1:7" ht="41.25">
      <c r="A178" s="21" t="s">
        <v>1</v>
      </c>
      <c r="B178" s="32" t="s">
        <v>187</v>
      </c>
      <c r="C178" s="32">
        <v>244</v>
      </c>
      <c r="D178" s="49" t="s">
        <v>32</v>
      </c>
      <c r="E178" s="26">
        <v>405</v>
      </c>
      <c r="F178" s="28">
        <v>135.6</v>
      </c>
      <c r="G178" s="99">
        <f t="shared" si="2"/>
        <v>33.48148148148148</v>
      </c>
    </row>
    <row r="179" ht="15">
      <c r="G179" s="66"/>
    </row>
  </sheetData>
  <sheetProtection/>
  <autoFilter ref="A8:E8"/>
  <mergeCells count="3">
    <mergeCell ref="A6:E6"/>
    <mergeCell ref="B1:F5"/>
    <mergeCell ref="A7:F7"/>
  </mergeCells>
  <printOptions/>
  <pageMargins left="0.3937007874015748" right="0" top="0.7874015748031497" bottom="0.7874015748031497" header="0" footer="0"/>
  <pageSetup fitToHeight="0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2016-05-30T14:28:34Z</cp:lastPrinted>
  <dcterms:created xsi:type="dcterms:W3CDTF">2002-03-11T10:22:12Z</dcterms:created>
  <dcterms:modified xsi:type="dcterms:W3CDTF">2016-08-01T06:29:47Z</dcterms:modified>
  <cp:category/>
  <cp:version/>
  <cp:contentType/>
  <cp:contentStatus/>
</cp:coreProperties>
</file>