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'2014'!$A$9:$G$9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<sst xmlns="http://schemas.openxmlformats.org/spreadsheetml/2006/main" count="547" uniqueCount="292">
  <si>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</si>
  <si>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</si>
  <si>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</si>
  <si>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</si>
  <si>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</si>
  <si>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</si>
  <si>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</si>
  <si>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</si>
  <si>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</si>
  <si>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</si>
  <si>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</si>
  <si>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</si>
  <si>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</si>
  <si>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</si>
  <si>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</si>
  <si>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</si>
  <si>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</si>
  <si>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</si>
  <si>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</si>
  <si>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</si>
  <si>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</si>
  <si>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</si>
  <si>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</si>
  <si>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</si>
  <si>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</si>
  <si>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</si>
  <si>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</si>
  <si>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</si>
  <si>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</si>
  <si>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</si>
  <si>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</si>
  <si>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</si>
  <si>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</si>
  <si>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</si>
  <si>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</si>
  <si>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</si>
  <si>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</si>
  <si>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</si>
  <si>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</si>
  <si>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</si>
  <si>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</si>
  <si>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</si>
  <si>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</si>
  <si>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</si>
  <si>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</si>
  <si>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</si>
  <si>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</si>
  <si>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</si>
  <si>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</si>
  <si>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</si>
  <si>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</si>
  <si>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</si>
  <si>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</si>
  <si>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</si>
  <si>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</si>
  <si>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</si>
  <si>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</si>
  <si>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</si>
  <si>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</si>
  <si>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</si>
  <si>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</si>
  <si>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</si>
  <si>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</si>
  <si>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</si>
  <si>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</si>
  <si>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</si>
  <si>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</si>
  <si>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</si>
  <si>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</si>
  <si>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</si>
  <si>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</si>
  <si>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</si>
  <si>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</si>
  <si>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</si>
  <si>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</si>
  <si>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</si>
  <si>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</si>
  <si>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</si>
  <si>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Прочие непрограммные расходы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</si>
  <si>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</si>
  <si>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</si>
  <si>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</si>
  <si>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</si>
  <si>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</si>
  <si>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</si>
  <si>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</si>
  <si>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</si>
  <si>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</si>
  <si>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</si>
  <si>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</si>
  <si>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</si>
  <si>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</si>
  <si>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</si>
  <si>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</si>
  <si>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</si>
  <si>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</si>
  <si>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</si>
  <si>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</si>
  <si>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</si>
  <si>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</si>
  <si>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</si>
  <si>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</si>
  <si>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</si>
  <si>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</si>
  <si>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</si>
  <si>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</si>
  <si>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</si>
  <si>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</si>
  <si>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</si>
  <si>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</si>
  <si>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</si>
  <si>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</si>
  <si>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</si>
  <si>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</si>
  <si>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</si>
  <si>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</si>
  <si>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</si>
  <si>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</si>
  <si>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</si>
  <si>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</si>
  <si>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</si>
  <si>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</si>
  <si>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</si>
  <si>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</si>
  <si>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</si>
  <si>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</si>
  <si>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</si>
  <si>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</si>
  <si>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</si>
  <si>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</si>
  <si>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</si>
  <si>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</si>
  <si>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</si>
  <si>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</si>
  <si>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</si>
  <si>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</si>
  <si>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</si>
  <si>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</si>
  <si>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</si>
  <si>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</si>
  <si>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</si>
  <si>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</si>
  <si>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</si>
  <si>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</si>
  <si>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</si>
  <si>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</si>
  <si>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</si>
  <si>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</si>
  <si>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</si>
  <si>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</si>
  <si>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</si>
  <si>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</si>
  <si>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</si>
  <si>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</si>
  <si>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</si>
  <si>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</si>
  <si>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</si>
  <si>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</si>
  <si>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</si>
  <si>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</si>
  <si>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</si>
  <si>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</si>
  <si>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</si>
  <si>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</si>
  <si>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</si>
  <si>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</si>
  <si>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</si>
  <si>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</si>
  <si>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</si>
  <si>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</si>
  <si>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</si>
  <si>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</si>
  <si>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</si>
  <si>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</si>
  <si>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</si>
  <si>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</si>
  <si>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</si>
  <si>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</si>
  <si>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</si>
  <si>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</si>
  <si>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</si>
  <si>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</si>
  <si>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</si>
  <si>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</si>
  <si>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</si>
  <si>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</si>
  <si>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</si>
  <si>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S4390</t>
  </si>
  <si>
    <t xml:space="preserve">Фонд оплаты труда казенных учреждений </t>
  </si>
  <si>
    <t>61 0 00 71340</t>
  </si>
  <si>
    <t>61 7 00 71340</t>
  </si>
  <si>
    <t>Софинансирование мероприятий по реализации областного закона от 14.12.2012 №95-оз</t>
  </si>
  <si>
    <t>71 3 10 S0880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</si>
  <si>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</si>
  <si>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</si>
  <si>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</si>
  <si>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</si>
  <si>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</si>
  <si>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</si>
  <si>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</si>
  <si>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Софинансирование мероприятий по оказанию поддержки гражданам, пострадавшим в результате пожара муниципального жилищного фонда 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</si>
  <si>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</si>
  <si>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</si>
  <si>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</si>
  <si>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</si>
  <si>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Оказание поддержки гражданам, пострадавшим в результате пожара муниципального жилого фонда</t>
  </si>
  <si>
    <t>71 3 10 70800</t>
  </si>
  <si>
    <t>71 3 10 15620</t>
  </si>
  <si>
    <t>Мероприятия на реализацию областного закона от 14.12.2012 № 95-оз "О содействии развитию на части территории муниципальных образований ЛО иных форм МСУ"</t>
  </si>
  <si>
    <t>71 3 10 70880</t>
  </si>
  <si>
    <t>Субсидии на реализацию областного закона от 12.05.2015 № 42-оз</t>
  </si>
  <si>
    <t>71 3 10 74390</t>
  </si>
  <si>
    <t xml:space="preserve">Поддержка муниципальных образований по развитию общественной инфраструктуры муниципального значения 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</si>
  <si>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</si>
  <si>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</si>
  <si>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</si>
  <si>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>71 4 10 72020</t>
  </si>
  <si>
    <t xml:space="preserve">Проведение мероприятий по переселению граждан из аварийного жилищного фонда, осуществляемых за счет средств бюджета поселения </t>
  </si>
  <si>
    <t>Передача полномочий по осуществлению части полномочий по внутреннему финансовому контролю в сфере закупок и бюджетных правоотношений в рамках непрограмных расходов ОМСУ</t>
  </si>
  <si>
    <t>62 9 00 13150</t>
  </si>
  <si>
    <t>71 5 10 S4390</t>
  </si>
  <si>
    <t>71 5 10 74390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</si>
  <si>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2017 год</t>
  </si>
  <si>
    <t>Прочие мероприятия, осуществляемые за счет межбюджетных трансфертов прошлых лет из областного бюджета</t>
  </si>
  <si>
    <t>71 3 10 89980</t>
  </si>
  <si>
    <t>Софинансирование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</si>
  <si>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Подготовка и проведение мероприятий, посвященных Дню образования Ленинградской области</t>
  </si>
  <si>
    <t>71 3 10 72030</t>
  </si>
  <si>
    <t>Подпрограмма №8: "Энергосбережение и повышение энергетической эффективности на территории Новосветского сельского поселения"</t>
  </si>
  <si>
    <t>71 3 10 S9980</t>
  </si>
  <si>
    <t>Вид расходов</t>
  </si>
  <si>
    <r>
      <t xml:space="preserve">Бюджет на 2017 год </t>
    </r>
    <r>
      <rPr>
        <sz val="12"/>
        <rFont val="Times New Roman"/>
        <family val="1"/>
      </rPr>
      <t>тыс.руб.</t>
    </r>
  </si>
  <si>
    <t>6</t>
  </si>
  <si>
    <t xml:space="preserve">                                           РАСПРЕДЕЛЕНИЕ
бюджетных ассигнований по целевым статьям 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2017 год</t>
  </si>
  <si>
    <t>%      исполнения</t>
  </si>
  <si>
    <t>0</t>
  </si>
  <si>
    <t>3,6</t>
  </si>
  <si>
    <t>9,2</t>
  </si>
  <si>
    <t>6,2</t>
  </si>
  <si>
    <t xml:space="preserve">            Приложение  4</t>
  </si>
  <si>
    <r>
      <rPr>
        <b/>
        <sz val="9"/>
        <rFont val="Times New Roman"/>
        <family val="1"/>
      </rPr>
      <t>Исполнение</t>
    </r>
    <r>
      <rPr>
        <b/>
        <sz val="10"/>
        <rFont val="Times New Roman"/>
        <family val="1"/>
      </rPr>
      <t xml:space="preserve"> за 1</t>
    </r>
    <r>
      <rPr>
        <b/>
        <sz val="9"/>
        <rFont val="Times New Roman"/>
        <family val="1"/>
      </rPr>
      <t>полугодие</t>
    </r>
    <r>
      <rPr>
        <b/>
        <sz val="10"/>
        <rFont val="Times New Roman"/>
        <family val="1"/>
      </rPr>
      <t xml:space="preserve"> 2017 года    </t>
    </r>
    <r>
      <rPr>
        <sz val="10"/>
        <rFont val="Times New Roman"/>
        <family val="1"/>
      </rPr>
      <t xml:space="preserve"> тыс.руб.</t>
    </r>
  </si>
  <si>
    <t>2158,6</t>
  </si>
  <si>
    <t>575,1</t>
  </si>
  <si>
    <t>317,4</t>
  </si>
  <si>
    <t>89,5</t>
  </si>
  <si>
    <t>1,5</t>
  </si>
  <si>
    <t>863,7</t>
  </si>
  <si>
    <t>4,9</t>
  </si>
  <si>
    <t>15,8</t>
  </si>
  <si>
    <t>525,4</t>
  </si>
  <si>
    <t>151,4</t>
  </si>
  <si>
    <t>118,2</t>
  </si>
  <si>
    <t>33,0</t>
  </si>
  <si>
    <t>13,8</t>
  </si>
  <si>
    <t>70,0</t>
  </si>
  <si>
    <t>35,4</t>
  </si>
  <si>
    <t>20,5</t>
  </si>
  <si>
    <t>19,5</t>
  </si>
  <si>
    <t>27,3</t>
  </si>
  <si>
    <t>56,7</t>
  </si>
  <si>
    <t>15,9</t>
  </si>
  <si>
    <t>175,7</t>
  </si>
  <si>
    <t xml:space="preserve">  </t>
  </si>
  <si>
    <t>81,9</t>
  </si>
  <si>
    <t>22,1</t>
  </si>
  <si>
    <t>254,3</t>
  </si>
  <si>
    <t>145,5</t>
  </si>
  <si>
    <t>195,4</t>
  </si>
  <si>
    <t>698,7</t>
  </si>
  <si>
    <t>222,5</t>
  </si>
  <si>
    <t>27,8</t>
  </si>
  <si>
    <t>124,0</t>
  </si>
  <si>
    <t>452,0</t>
  </si>
  <si>
    <t>467,2</t>
  </si>
  <si>
    <t>472,6</t>
  </si>
  <si>
    <t>24,9</t>
  </si>
  <si>
    <t>524,3</t>
  </si>
  <si>
    <t>15,2</t>
  </si>
  <si>
    <t>967,3</t>
  </si>
  <si>
    <t>232,8</t>
  </si>
  <si>
    <t>2,7</t>
  </si>
  <si>
    <t>71 8 10 15530</t>
  </si>
  <si>
    <t>1538,1</t>
  </si>
  <si>
    <t>434,8</t>
  </si>
  <si>
    <t>593,4</t>
  </si>
  <si>
    <t>0,4</t>
  </si>
  <si>
    <t>5658,4</t>
  </si>
  <si>
    <t>25,2</t>
  </si>
  <si>
    <t xml:space="preserve"> </t>
  </si>
  <si>
    <t>1021,2</t>
  </si>
  <si>
    <t>71 8 10  00000</t>
  </si>
  <si>
    <t>к Постановлению Администрации Новосветского сельского поселения Гатчинского муниципального района                                      от    21.08.2017 года  №  314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</si>
</sst>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  <numFmt numFmtId="172" formatCode="#,##0.0_ ;\-#,##0.0\ "/>
    <numFmt numFmtId="173" formatCode="_-* #,##0.0_р_._-;\-* #,##0.0_р_._-;_-* &quot;-&quot;?_р_._-;_-@_-"/>
    <numFmt numFmtId="174" formatCode="_-* #,##0.0&quot;р.&quot;_-;\-* #,##0.0&quot;р.&quot;_-;_-* &quot;-&quot;?&quot;р.&quot;_-;_-@_-"/>
    <numFmt numFmtId="175" formatCode="0.0%"/>
    <numFmt numFmtId="176" formatCode="0.0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Border="1" applyAlignment="1">
      <alignment horizontal="right" vertical="top"/>
    </xf>
    <xf numFmtId="165" fontId="1" fillId="0" borderId="10" xfId="0" applyNumberFormat="1" applyFont="1" applyBorder="1" applyAlignment="1">
      <alignment horizontal="right" vertical="center"/>
    </xf>
    <xf numFmtId="165" fontId="7" fillId="34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165" fontId="1" fillId="34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top"/>
    </xf>
    <xf numFmtId="165" fontId="7" fillId="33" borderId="10" xfId="0" applyNumberFormat="1" applyFont="1" applyFill="1" applyBorder="1" applyAlignment="1">
      <alignment horizontal="right" vertical="top"/>
    </xf>
    <xf numFmtId="165" fontId="7" fillId="34" borderId="10" xfId="0" applyNumberFormat="1" applyFont="1" applyFill="1" applyBorder="1" applyAlignment="1">
      <alignment horizontal="right" vertical="top"/>
    </xf>
    <xf numFmtId="165" fontId="3" fillId="34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171" fontId="7" fillId="33" borderId="10" xfId="59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 wrapText="1"/>
    </xf>
    <xf numFmtId="173" fontId="7" fillId="0" borderId="10" xfId="59" applyNumberFormat="1" applyFont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1" fillId="0" borderId="10" xfId="0" applyNumberFormat="1" applyFont="1" applyFill="1" applyBorder="1" applyAlignment="1">
      <alignment horizontal="right" vertical="center"/>
    </xf>
    <xf numFmtId="165" fontId="5" fillId="34" borderId="10" xfId="0" applyNumberFormat="1" applyFont="1" applyFill="1" applyBorder="1" applyAlignment="1">
      <alignment horizontal="right" vertical="center"/>
    </xf>
    <xf numFmtId="165" fontId="5" fillId="34" borderId="10" xfId="0" applyNumberFormat="1" applyFont="1" applyFill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165" fontId="1" fillId="0" borderId="10" xfId="0" applyNumberFormat="1" applyFont="1" applyBorder="1" applyAlignment="1">
      <alignment horizontal="right" vertical="top"/>
    </xf>
    <xf numFmtId="165" fontId="1" fillId="33" borderId="10" xfId="0" applyNumberFormat="1" applyFont="1" applyFill="1" applyBorder="1" applyAlignment="1">
      <alignment horizontal="right" vertical="top"/>
    </xf>
    <xf numFmtId="165" fontId="1" fillId="34" borderId="10" xfId="0" applyNumberFormat="1" applyFont="1" applyFill="1" applyBorder="1" applyAlignment="1">
      <alignment horizontal="right" vertical="top"/>
    </xf>
    <xf numFmtId="49" fontId="6" fillId="7" borderId="10" xfId="0" applyNumberFormat="1" applyFont="1" applyFill="1" applyBorder="1" applyAlignment="1">
      <alignment horizontal="justify" vertical="center" wrapText="1"/>
    </xf>
    <xf numFmtId="0" fontId="5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165" fontId="1" fillId="7" borderId="10" xfId="0" applyNumberFormat="1" applyFont="1" applyFill="1" applyBorder="1" applyAlignment="1">
      <alignment horizontal="right" vertical="center"/>
    </xf>
    <xf numFmtId="165" fontId="5" fillId="7" borderId="10" xfId="0" applyNumberFormat="1" applyFont="1" applyFill="1" applyBorder="1" applyAlignment="1">
      <alignment horizontal="right" vertical="center"/>
    </xf>
    <xf numFmtId="49" fontId="5" fillId="7" borderId="10" xfId="0" applyNumberFormat="1" applyFont="1" applyFill="1" applyBorder="1" applyAlignment="1">
      <alignment horizontal="justify" vertical="center" wrapText="1"/>
    </xf>
    <xf numFmtId="0" fontId="5" fillId="7" borderId="10" xfId="0" applyFont="1" applyFill="1" applyBorder="1" applyAlignment="1">
      <alignment horizontal="center" vertical="top"/>
    </xf>
    <xf numFmtId="49" fontId="5" fillId="7" borderId="10" xfId="0" applyNumberFormat="1" applyFont="1" applyFill="1" applyBorder="1" applyAlignment="1">
      <alignment horizontal="center" vertical="top" wrapText="1"/>
    </xf>
    <xf numFmtId="165" fontId="5" fillId="7" borderId="10" xfId="0" applyNumberFormat="1" applyFont="1" applyFill="1" applyBorder="1" applyAlignment="1">
      <alignment horizontal="right" vertical="top"/>
    </xf>
    <xf numFmtId="49" fontId="6" fillId="6" borderId="10" xfId="0" applyNumberFormat="1" applyFont="1" applyFill="1" applyBorder="1" applyAlignment="1">
      <alignment horizontal="justify" vertical="center" wrapText="1"/>
    </xf>
    <xf numFmtId="0" fontId="5" fillId="6" borderId="10" xfId="0" applyFont="1" applyFill="1" applyBorder="1" applyAlignment="1">
      <alignment horizontal="center" vertical="center"/>
    </xf>
    <xf numFmtId="165" fontId="5" fillId="6" borderId="10" xfId="0" applyNumberFormat="1" applyFont="1" applyFill="1" applyBorder="1" applyAlignment="1">
      <alignment horizontal="right" vertical="center"/>
    </xf>
    <xf numFmtId="0" fontId="5" fillId="6" borderId="10" xfId="0" applyNumberFormat="1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0" fontId="5" fillId="6" borderId="11" xfId="0" applyNumberFormat="1" applyFont="1" applyFill="1" applyBorder="1" applyAlignment="1">
      <alignment horizontal="left" vertical="center" wrapText="1"/>
    </xf>
    <xf numFmtId="49" fontId="5" fillId="6" borderId="11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distributed" wrapText="1"/>
    </xf>
    <xf numFmtId="172" fontId="7" fillId="0" borderId="10" xfId="59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left" vertical="distributed" wrapText="1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176" fontId="7" fillId="33" borderId="11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distributed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08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/>
  <cols>
    <col min="1" max="1" width="37.421875" style="4" customWidth="1"/>
    <col min="2" max="2" width="13.421875" style="5" customWidth="1"/>
    <col min="3" max="3" width="4.8515625" style="5" customWidth="1"/>
    <col min="4" max="4" width="7.28125" style="5" customWidth="1"/>
    <col min="5" max="5" width="9.00390625" style="6" customWidth="1"/>
    <col min="6" max="6" width="11.28125" style="0" customWidth="1"/>
  </cols>
  <sheetData>
    <row r="1" spans="1:8" ht="15" customHeight="1">
      <c r="A1" s="1"/>
      <c r="B1" s="2"/>
      <c r="C1" s="18" t="s">
        <v>30</v>
      </c>
      <c r="D1" s="18" t="s">
        <v>239</v>
      </c>
      <c r="E1" s="18"/>
      <c r="F1" s="18"/>
      <c r="G1" s="18"/>
      <c r="H1" s="18"/>
    </row>
    <row r="2" spans="1:8" ht="80.25" customHeight="1">
      <c r="A2" s="19"/>
      <c r="B2" s="144" t="s">
        <v>291</v>
      </c>
      <c r="C2" s="144"/>
      <c r="D2" s="144"/>
      <c r="E2" s="144"/>
      <c r="F2" s="144"/>
      <c r="G2" s="144"/>
      <c r="H2" s="19"/>
    </row>
    <row r="3" spans="1:8" ht="0.75" customHeight="1">
      <c r="A3" s="19"/>
      <c r="B3" s="19"/>
      <c r="C3" s="19"/>
      <c r="D3" s="19"/>
      <c r="E3" s="19"/>
      <c r="F3" s="19"/>
      <c r="G3" s="19"/>
      <c r="H3" s="19"/>
    </row>
    <row r="4" spans="1:5" ht="0" customHeight="1" hidden="1">
      <c r="A4" s="1"/>
      <c r="B4" s="2"/>
      <c r="C4" s="2"/>
      <c r="D4" s="2"/>
      <c r="E4" s="3"/>
    </row>
    <row r="5" spans="1:5" ht="111.75" customHeight="1">
      <c r="A5" s="141" t="s">
        <v>233</v>
      </c>
      <c r="B5" s="142"/>
      <c r="C5" s="142"/>
      <c r="D5" s="142"/>
      <c r="E5" s="142"/>
    </row>
    <row r="6" spans="1:5" ht="4.5" customHeight="1" hidden="1">
      <c r="A6" s="143"/>
      <c r="B6" s="143"/>
      <c r="C6" s="143"/>
      <c r="D6" s="143"/>
      <c r="E6" s="143"/>
    </row>
    <row r="7" ht="3" customHeight="1"/>
    <row r="8" spans="1:7" ht="81" customHeight="1">
      <c r="A8" s="7" t="s">
        <v>8</v>
      </c>
      <c r="B8" s="8" t="s">
        <v>70</v>
      </c>
      <c r="C8" s="89" t="s">
        <v>230</v>
      </c>
      <c r="D8" s="90" t="s">
        <v>71</v>
      </c>
      <c r="E8" s="56" t="s">
        <v>231</v>
      </c>
      <c r="F8" s="90" t="s">
        <v>240</v>
      </c>
      <c r="G8" s="91" t="s">
        <v>234</v>
      </c>
    </row>
    <row r="9" spans="1:7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  <c r="F9" s="10" t="s">
        <v>232</v>
      </c>
      <c r="G9" s="10">
        <v>7</v>
      </c>
    </row>
    <row r="10" spans="1:7" ht="15">
      <c r="A10" s="66" t="s">
        <v>83</v>
      </c>
      <c r="B10" s="12"/>
      <c r="C10" s="12"/>
      <c r="D10" s="12"/>
      <c r="E10" s="79">
        <f>E11+E115</f>
        <v>69938.90000000001</v>
      </c>
      <c r="F10" s="79">
        <f>F11+F115</f>
        <v>20391.9</v>
      </c>
      <c r="G10" s="79">
        <f>F10/E10*100</f>
        <v>29.15673537902369</v>
      </c>
    </row>
    <row r="11" spans="1:7" ht="81" customHeight="1">
      <c r="A11" s="115" t="s">
        <v>222</v>
      </c>
      <c r="B11" s="116" t="s">
        <v>118</v>
      </c>
      <c r="C11" s="117" t="s">
        <v>0</v>
      </c>
      <c r="D11" s="117" t="s">
        <v>0</v>
      </c>
      <c r="E11" s="118">
        <f>E12+E25+E32+E88+E99+E111</f>
        <v>55210.3</v>
      </c>
      <c r="F11" s="118">
        <f>F12+F25+F32+F88+F99+F111</f>
        <v>14555.800000000001</v>
      </c>
      <c r="G11" s="119">
        <f aca="true" t="shared" si="0" ref="G11:G72">F11/E11*100</f>
        <v>26.36428347609051</v>
      </c>
    </row>
    <row r="12" spans="1:7" ht="45.75" customHeight="1">
      <c r="A12" s="124" t="s">
        <v>72</v>
      </c>
      <c r="B12" s="125" t="s">
        <v>119</v>
      </c>
      <c r="C12" s="125" t="s">
        <v>0</v>
      </c>
      <c r="D12" s="125" t="s">
        <v>0</v>
      </c>
      <c r="E12" s="126">
        <f>E13+E16</f>
        <v>1541</v>
      </c>
      <c r="F12" s="126">
        <f>F13+F16</f>
        <v>225.1</v>
      </c>
      <c r="G12" s="126">
        <f t="shared" si="0"/>
        <v>14.607397793640493</v>
      </c>
    </row>
    <row r="13" spans="1:7" ht="15" customHeight="1">
      <c r="A13" s="65" t="s">
        <v>77</v>
      </c>
      <c r="B13" s="30"/>
      <c r="C13" s="30"/>
      <c r="D13" s="67" t="s">
        <v>16</v>
      </c>
      <c r="E13" s="80">
        <f>E14</f>
        <v>491</v>
      </c>
      <c r="F13" s="80" t="str">
        <f>F14</f>
        <v>195,4</v>
      </c>
      <c r="G13" s="106">
        <f t="shared" si="0"/>
        <v>39.79633401221996</v>
      </c>
    </row>
    <row r="14" spans="1:7" ht="29.25" customHeight="1">
      <c r="A14" s="62" t="s">
        <v>31</v>
      </c>
      <c r="B14" s="53" t="s">
        <v>120</v>
      </c>
      <c r="C14" s="53"/>
      <c r="D14" s="54"/>
      <c r="E14" s="81">
        <f>E15</f>
        <v>491</v>
      </c>
      <c r="F14" s="81" t="str">
        <f>F15</f>
        <v>195,4</v>
      </c>
      <c r="G14" s="107">
        <f t="shared" si="0"/>
        <v>39.79633401221996</v>
      </c>
    </row>
    <row r="15" spans="1:8" ht="28.5" customHeight="1">
      <c r="A15" s="61" t="s">
        <v>121</v>
      </c>
      <c r="B15" s="53" t="s">
        <v>120</v>
      </c>
      <c r="C15" s="30">
        <v>242</v>
      </c>
      <c r="D15" s="38" t="s">
        <v>16</v>
      </c>
      <c r="E15" s="82">
        <v>491</v>
      </c>
      <c r="F15" s="92" t="s">
        <v>267</v>
      </c>
      <c r="G15" s="107">
        <f t="shared" si="0"/>
        <v>39.79633401221996</v>
      </c>
      <c r="H15" s="25"/>
    </row>
    <row r="16" spans="1:7" ht="28.5" customHeight="1">
      <c r="A16" s="64" t="s">
        <v>22</v>
      </c>
      <c r="B16" s="53"/>
      <c r="C16" s="53"/>
      <c r="D16" s="68" t="s">
        <v>21</v>
      </c>
      <c r="E16" s="83">
        <f>E18+E20+E22+E24</f>
        <v>1050</v>
      </c>
      <c r="F16" s="83">
        <f>F18+F20+F22+F24</f>
        <v>29.7</v>
      </c>
      <c r="G16" s="106">
        <f t="shared" si="0"/>
        <v>2.8285714285714287</v>
      </c>
    </row>
    <row r="17" spans="1:7" ht="30" customHeight="1">
      <c r="A17" s="29" t="s">
        <v>23</v>
      </c>
      <c r="B17" s="30" t="s">
        <v>122</v>
      </c>
      <c r="C17" s="30"/>
      <c r="D17" s="38"/>
      <c r="E17" s="82">
        <f>E18</f>
        <v>0</v>
      </c>
      <c r="F17" s="100" t="str">
        <f>F18</f>
        <v>0</v>
      </c>
      <c r="G17" s="107"/>
    </row>
    <row r="18" spans="1:7" ht="41.25" customHeight="1">
      <c r="A18" s="61" t="s">
        <v>1</v>
      </c>
      <c r="B18" s="30" t="s">
        <v>122</v>
      </c>
      <c r="C18" s="30">
        <v>244</v>
      </c>
      <c r="D18" s="38" t="s">
        <v>21</v>
      </c>
      <c r="E18" s="82">
        <v>0</v>
      </c>
      <c r="F18" s="100" t="s">
        <v>235</v>
      </c>
      <c r="G18" s="107"/>
    </row>
    <row r="19" spans="1:7" ht="29.25" customHeight="1">
      <c r="A19" s="26" t="s">
        <v>24</v>
      </c>
      <c r="B19" s="30" t="s">
        <v>123</v>
      </c>
      <c r="C19" s="30"/>
      <c r="D19" s="38"/>
      <c r="E19" s="82">
        <f>E20</f>
        <v>950</v>
      </c>
      <c r="F19" s="100">
        <f>F20</f>
        <v>29.7</v>
      </c>
      <c r="G19" s="107">
        <f t="shared" si="0"/>
        <v>3.126315789473684</v>
      </c>
    </row>
    <row r="20" spans="1:7" ht="42" customHeight="1">
      <c r="A20" s="61" t="s">
        <v>1</v>
      </c>
      <c r="B20" s="30" t="s">
        <v>123</v>
      </c>
      <c r="C20" s="30">
        <v>244</v>
      </c>
      <c r="D20" s="38" t="s">
        <v>21</v>
      </c>
      <c r="E20" s="82">
        <v>950</v>
      </c>
      <c r="F20" s="100">
        <v>29.7</v>
      </c>
      <c r="G20" s="107">
        <f t="shared" si="0"/>
        <v>3.126315789473684</v>
      </c>
    </row>
    <row r="21" spans="1:7" ht="28.5" customHeight="1">
      <c r="A21" s="26" t="s">
        <v>32</v>
      </c>
      <c r="B21" s="30" t="s">
        <v>124</v>
      </c>
      <c r="C21" s="30"/>
      <c r="D21" s="38"/>
      <c r="E21" s="82">
        <f>E22</f>
        <v>50</v>
      </c>
      <c r="F21" s="100" t="str">
        <f>F22</f>
        <v>0</v>
      </c>
      <c r="G21" s="107">
        <f t="shared" si="0"/>
        <v>0</v>
      </c>
    </row>
    <row r="22" spans="1:7" s="14" customFormat="1" ht="41.25" customHeight="1">
      <c r="A22" s="61" t="s">
        <v>1</v>
      </c>
      <c r="B22" s="30" t="s">
        <v>124</v>
      </c>
      <c r="C22" s="30">
        <v>244</v>
      </c>
      <c r="D22" s="38" t="s">
        <v>21</v>
      </c>
      <c r="E22" s="82">
        <v>50</v>
      </c>
      <c r="F22" s="100" t="s">
        <v>235</v>
      </c>
      <c r="G22" s="107">
        <f t="shared" si="0"/>
        <v>0</v>
      </c>
    </row>
    <row r="23" spans="1:7" ht="32.25" customHeight="1">
      <c r="A23" s="26" t="s">
        <v>33</v>
      </c>
      <c r="B23" s="30" t="s">
        <v>125</v>
      </c>
      <c r="C23" s="30"/>
      <c r="D23" s="38"/>
      <c r="E23" s="82">
        <f>E24</f>
        <v>50</v>
      </c>
      <c r="F23" s="100" t="str">
        <f>F24</f>
        <v>0</v>
      </c>
      <c r="G23" s="107">
        <f t="shared" si="0"/>
        <v>0</v>
      </c>
    </row>
    <row r="24" spans="1:7" ht="42.75" customHeight="1">
      <c r="A24" s="61" t="s">
        <v>1</v>
      </c>
      <c r="B24" s="30" t="s">
        <v>125</v>
      </c>
      <c r="C24" s="30">
        <v>244</v>
      </c>
      <c r="D24" s="38" t="s">
        <v>21</v>
      </c>
      <c r="E24" s="82">
        <v>50</v>
      </c>
      <c r="F24" s="100" t="s">
        <v>235</v>
      </c>
      <c r="G24" s="107">
        <f t="shared" si="0"/>
        <v>0</v>
      </c>
    </row>
    <row r="25" spans="1:7" ht="45" customHeight="1">
      <c r="A25" s="127" t="s">
        <v>73</v>
      </c>
      <c r="B25" s="125" t="s">
        <v>128</v>
      </c>
      <c r="C25" s="128"/>
      <c r="D25" s="129"/>
      <c r="E25" s="126">
        <f>E26+E29</f>
        <v>2012.7</v>
      </c>
      <c r="F25" s="126">
        <f>F26+F29</f>
        <v>702.3000000000001</v>
      </c>
      <c r="G25" s="126">
        <f t="shared" si="0"/>
        <v>34.893426740199736</v>
      </c>
    </row>
    <row r="26" spans="1:7" ht="39.75" customHeight="1">
      <c r="A26" s="22" t="s">
        <v>87</v>
      </c>
      <c r="B26" s="30"/>
      <c r="C26" s="34"/>
      <c r="D26" s="69" t="s">
        <v>26</v>
      </c>
      <c r="E26" s="83">
        <f>E28</f>
        <v>567.7</v>
      </c>
      <c r="F26" s="83" t="str">
        <f>F28</f>
        <v>3,6</v>
      </c>
      <c r="G26" s="106">
        <f t="shared" si="0"/>
        <v>0.6341377488109917</v>
      </c>
    </row>
    <row r="27" spans="1:7" ht="27.75" customHeight="1">
      <c r="A27" s="22" t="s">
        <v>88</v>
      </c>
      <c r="B27" s="30" t="s">
        <v>126</v>
      </c>
      <c r="C27" s="34"/>
      <c r="D27" s="35"/>
      <c r="E27" s="81">
        <f>E28</f>
        <v>567.7</v>
      </c>
      <c r="F27" s="81" t="str">
        <f>F28</f>
        <v>3,6</v>
      </c>
      <c r="G27" s="107">
        <f t="shared" si="0"/>
        <v>0.6341377488109917</v>
      </c>
    </row>
    <row r="28" spans="1:7" ht="42" customHeight="1">
      <c r="A28" s="61" t="s">
        <v>1</v>
      </c>
      <c r="B28" s="30" t="s">
        <v>126</v>
      </c>
      <c r="C28" s="34">
        <v>244</v>
      </c>
      <c r="D28" s="37" t="s">
        <v>26</v>
      </c>
      <c r="E28" s="81">
        <v>567.7</v>
      </c>
      <c r="F28" s="93" t="s">
        <v>236</v>
      </c>
      <c r="G28" s="107">
        <f t="shared" si="0"/>
        <v>0.6341377488109917</v>
      </c>
    </row>
    <row r="29" spans="1:7" ht="21" customHeight="1">
      <c r="A29" s="22" t="s">
        <v>89</v>
      </c>
      <c r="B29" s="53"/>
      <c r="C29" s="53"/>
      <c r="D29" s="69" t="s">
        <v>34</v>
      </c>
      <c r="E29" s="83">
        <f>E30</f>
        <v>1445</v>
      </c>
      <c r="F29" s="83" t="str">
        <f>F30</f>
        <v>698,7</v>
      </c>
      <c r="G29" s="106">
        <f t="shared" si="0"/>
        <v>48.352941176470594</v>
      </c>
    </row>
    <row r="30" spans="1:7" ht="30" customHeight="1">
      <c r="A30" s="22" t="s">
        <v>35</v>
      </c>
      <c r="B30" s="53" t="s">
        <v>127</v>
      </c>
      <c r="C30" s="53"/>
      <c r="D30" s="35"/>
      <c r="E30" s="81">
        <f>E31</f>
        <v>1445</v>
      </c>
      <c r="F30" s="81" t="str">
        <f>F31</f>
        <v>698,7</v>
      </c>
      <c r="G30" s="107">
        <f t="shared" si="0"/>
        <v>48.352941176470594</v>
      </c>
    </row>
    <row r="31" spans="1:7" ht="44.25" customHeight="1">
      <c r="A31" s="61" t="s">
        <v>1</v>
      </c>
      <c r="B31" s="53" t="s">
        <v>127</v>
      </c>
      <c r="C31" s="34">
        <v>244</v>
      </c>
      <c r="D31" s="35" t="s">
        <v>34</v>
      </c>
      <c r="E31" s="81">
        <v>1445</v>
      </c>
      <c r="F31" s="94" t="s">
        <v>268</v>
      </c>
      <c r="G31" s="107">
        <f t="shared" si="0"/>
        <v>48.352941176470594</v>
      </c>
    </row>
    <row r="32" spans="1:7" ht="60.75" customHeight="1">
      <c r="A32" s="127" t="s">
        <v>74</v>
      </c>
      <c r="B32" s="125" t="s">
        <v>129</v>
      </c>
      <c r="C32" s="125"/>
      <c r="D32" s="130"/>
      <c r="E32" s="126">
        <f>E33+E41</f>
        <v>38610.200000000004</v>
      </c>
      <c r="F32" s="126">
        <f>F33+F41</f>
        <v>6220.400000000001</v>
      </c>
      <c r="G32" s="126">
        <f t="shared" si="0"/>
        <v>16.110768656987013</v>
      </c>
    </row>
    <row r="33" spans="1:7" ht="18.75" customHeight="1">
      <c r="A33" s="64" t="s">
        <v>27</v>
      </c>
      <c r="B33" s="34"/>
      <c r="C33" s="34"/>
      <c r="D33" s="69" t="s">
        <v>28</v>
      </c>
      <c r="E33" s="83">
        <f>E34+E37+E39+E40+E36</f>
        <v>12984.9</v>
      </c>
      <c r="F33" s="83">
        <f>F34+F37+F39+F40+F36</f>
        <v>336.7</v>
      </c>
      <c r="G33" s="106">
        <f t="shared" si="0"/>
        <v>2.5930118830333697</v>
      </c>
    </row>
    <row r="34" spans="1:7" ht="42" customHeight="1">
      <c r="A34" s="59" t="s">
        <v>90</v>
      </c>
      <c r="B34" s="34" t="s">
        <v>130</v>
      </c>
      <c r="C34" s="34"/>
      <c r="D34" s="35"/>
      <c r="E34" s="81">
        <f>E35</f>
        <v>1290</v>
      </c>
      <c r="F34" s="81" t="str">
        <f>F35</f>
        <v>222,5</v>
      </c>
      <c r="G34" s="107">
        <f t="shared" si="0"/>
        <v>17.248062015503876</v>
      </c>
    </row>
    <row r="35" spans="1:8" ht="42" customHeight="1">
      <c r="A35" s="59" t="s">
        <v>1</v>
      </c>
      <c r="B35" s="34" t="s">
        <v>130</v>
      </c>
      <c r="C35" s="34">
        <v>244</v>
      </c>
      <c r="D35" s="35" t="s">
        <v>28</v>
      </c>
      <c r="E35" s="81">
        <v>1290</v>
      </c>
      <c r="F35" s="94" t="s">
        <v>269</v>
      </c>
      <c r="G35" s="107">
        <f t="shared" si="0"/>
        <v>17.248062015503876</v>
      </c>
      <c r="H35" s="55"/>
    </row>
    <row r="36" spans="1:8" ht="30" customHeight="1">
      <c r="A36" s="59" t="s">
        <v>38</v>
      </c>
      <c r="B36" s="34" t="s">
        <v>140</v>
      </c>
      <c r="C36" s="34">
        <v>244</v>
      </c>
      <c r="D36" s="35" t="s">
        <v>28</v>
      </c>
      <c r="E36" s="81">
        <v>459.5</v>
      </c>
      <c r="F36" s="94" t="s">
        <v>237</v>
      </c>
      <c r="G36" s="107">
        <f t="shared" si="0"/>
        <v>2.002176278563656</v>
      </c>
      <c r="H36" s="55"/>
    </row>
    <row r="37" spans="1:8" ht="41.25">
      <c r="A37" s="59" t="s">
        <v>91</v>
      </c>
      <c r="B37" s="34" t="s">
        <v>131</v>
      </c>
      <c r="C37" s="34"/>
      <c r="D37" s="35"/>
      <c r="E37" s="81">
        <f>E38</f>
        <v>10020</v>
      </c>
      <c r="F37" s="81">
        <f>F38</f>
        <v>105</v>
      </c>
      <c r="G37" s="107">
        <f t="shared" si="0"/>
        <v>1.0479041916167664</v>
      </c>
      <c r="H37" s="55"/>
    </row>
    <row r="38" spans="1:8" ht="29.25" customHeight="1">
      <c r="A38" s="59" t="s">
        <v>1</v>
      </c>
      <c r="B38" s="34" t="s">
        <v>131</v>
      </c>
      <c r="C38" s="34">
        <v>244</v>
      </c>
      <c r="D38" s="35" t="s">
        <v>28</v>
      </c>
      <c r="E38" s="81">
        <v>10020</v>
      </c>
      <c r="F38" s="95">
        <v>105</v>
      </c>
      <c r="G38" s="107">
        <f t="shared" si="0"/>
        <v>1.0479041916167664</v>
      </c>
      <c r="H38" s="55"/>
    </row>
    <row r="39" spans="1:8" ht="29.25" customHeight="1">
      <c r="A39" s="59" t="s">
        <v>91</v>
      </c>
      <c r="B39" s="34" t="s">
        <v>182</v>
      </c>
      <c r="C39" s="34">
        <v>244</v>
      </c>
      <c r="D39" s="35" t="s">
        <v>28</v>
      </c>
      <c r="E39" s="81">
        <v>530</v>
      </c>
      <c r="F39" s="94" t="s">
        <v>235</v>
      </c>
      <c r="G39" s="107">
        <f t="shared" si="0"/>
        <v>0</v>
      </c>
      <c r="H39" s="55"/>
    </row>
    <row r="40" spans="1:8" ht="29.25" customHeight="1">
      <c r="A40" s="59" t="s">
        <v>91</v>
      </c>
      <c r="B40" s="34" t="s">
        <v>179</v>
      </c>
      <c r="C40" s="34">
        <v>244</v>
      </c>
      <c r="D40" s="35" t="s">
        <v>28</v>
      </c>
      <c r="E40" s="81">
        <v>685.4</v>
      </c>
      <c r="F40" s="94" t="s">
        <v>235</v>
      </c>
      <c r="G40" s="107">
        <f t="shared" si="0"/>
        <v>0</v>
      </c>
      <c r="H40" s="55"/>
    </row>
    <row r="41" spans="1:8" ht="15">
      <c r="A41" s="59" t="s">
        <v>81</v>
      </c>
      <c r="B41" s="34"/>
      <c r="C41" s="34"/>
      <c r="D41" s="69" t="s">
        <v>92</v>
      </c>
      <c r="E41" s="83">
        <f>E42+E63+E68+E82</f>
        <v>25625.300000000003</v>
      </c>
      <c r="F41" s="83">
        <f>F42+F63+F68+F82</f>
        <v>5883.700000000001</v>
      </c>
      <c r="G41" s="106">
        <f t="shared" si="0"/>
        <v>22.96051168181446</v>
      </c>
      <c r="H41" s="55"/>
    </row>
    <row r="42" spans="1:8" ht="15">
      <c r="A42" s="59" t="s">
        <v>93</v>
      </c>
      <c r="B42" s="34"/>
      <c r="C42" s="34"/>
      <c r="D42" s="69" t="s">
        <v>5</v>
      </c>
      <c r="E42" s="83">
        <f>E45+E47+E44+E49+E51+E55+E57+E60+E61+E53+E54</f>
        <v>7600.500000000002</v>
      </c>
      <c r="F42" s="83">
        <f>F45+F47+F44+F49+F51+F55+F57+F60+F61+F53+F54</f>
        <v>2092.8</v>
      </c>
      <c r="G42" s="106">
        <f t="shared" si="0"/>
        <v>27.535030590092752</v>
      </c>
      <c r="H42" s="55"/>
    </row>
    <row r="43" spans="1:8" ht="43.5" customHeight="1">
      <c r="A43" s="57" t="s">
        <v>185</v>
      </c>
      <c r="B43" s="34" t="s">
        <v>186</v>
      </c>
      <c r="C43" s="34"/>
      <c r="D43" s="69"/>
      <c r="E43" s="81">
        <f>E44</f>
        <v>150</v>
      </c>
      <c r="F43" s="81" t="str">
        <f>F44</f>
        <v>27,8</v>
      </c>
      <c r="G43" s="107">
        <f t="shared" si="0"/>
        <v>18.533333333333335</v>
      </c>
      <c r="H43" s="55"/>
    </row>
    <row r="44" spans="1:8" ht="44.25" customHeight="1">
      <c r="A44" s="59" t="s">
        <v>1</v>
      </c>
      <c r="B44" s="34" t="s">
        <v>186</v>
      </c>
      <c r="C44" s="34">
        <v>244</v>
      </c>
      <c r="D44" s="35" t="s">
        <v>5</v>
      </c>
      <c r="E44" s="81">
        <v>150</v>
      </c>
      <c r="F44" s="94" t="s">
        <v>270</v>
      </c>
      <c r="G44" s="107">
        <f t="shared" si="0"/>
        <v>18.533333333333335</v>
      </c>
      <c r="H44" s="55"/>
    </row>
    <row r="45" spans="1:8" ht="27">
      <c r="A45" s="57" t="s">
        <v>3</v>
      </c>
      <c r="B45" s="30" t="s">
        <v>132</v>
      </c>
      <c r="C45" s="34"/>
      <c r="D45" s="39"/>
      <c r="E45" s="82">
        <f>E46</f>
        <v>960</v>
      </c>
      <c r="F45" s="82" t="str">
        <f>F46</f>
        <v>124,0</v>
      </c>
      <c r="G45" s="107">
        <f t="shared" si="0"/>
        <v>12.916666666666668</v>
      </c>
      <c r="H45" s="55"/>
    </row>
    <row r="46" spans="1:7" ht="27" customHeight="1">
      <c r="A46" s="59" t="s">
        <v>1</v>
      </c>
      <c r="B46" s="30" t="s">
        <v>132</v>
      </c>
      <c r="C46" s="34">
        <v>244</v>
      </c>
      <c r="D46" s="40" t="s">
        <v>5</v>
      </c>
      <c r="E46" s="81">
        <v>960</v>
      </c>
      <c r="F46" s="96" t="s">
        <v>271</v>
      </c>
      <c r="G46" s="107">
        <f t="shared" si="0"/>
        <v>12.916666666666668</v>
      </c>
    </row>
    <row r="47" spans="1:7" ht="54.75" customHeight="1">
      <c r="A47" s="59" t="s">
        <v>133</v>
      </c>
      <c r="B47" s="30" t="s">
        <v>134</v>
      </c>
      <c r="C47" s="34"/>
      <c r="D47" s="40"/>
      <c r="E47" s="81">
        <f>E48</f>
        <v>1100</v>
      </c>
      <c r="F47" s="81" t="str">
        <f>F48</f>
        <v>452,0</v>
      </c>
      <c r="G47" s="107">
        <f t="shared" si="0"/>
        <v>41.090909090909086</v>
      </c>
    </row>
    <row r="48" spans="1:7" ht="27" customHeight="1">
      <c r="A48" s="59" t="s">
        <v>1</v>
      </c>
      <c r="B48" s="30" t="s">
        <v>134</v>
      </c>
      <c r="C48" s="34">
        <v>244</v>
      </c>
      <c r="D48" s="40" t="s">
        <v>5</v>
      </c>
      <c r="E48" s="81">
        <v>1100</v>
      </c>
      <c r="F48" s="96" t="s">
        <v>272</v>
      </c>
      <c r="G48" s="107">
        <f t="shared" si="0"/>
        <v>41.090909090909086</v>
      </c>
    </row>
    <row r="49" spans="1:7" ht="54.75" customHeight="1">
      <c r="A49" s="59" t="s">
        <v>202</v>
      </c>
      <c r="B49" s="30" t="s">
        <v>183</v>
      </c>
      <c r="C49" s="34"/>
      <c r="D49" s="40"/>
      <c r="E49" s="81">
        <f>E50</f>
        <v>1295.6</v>
      </c>
      <c r="F49" s="81" t="str">
        <f>F50</f>
        <v>467,2</v>
      </c>
      <c r="G49" s="107">
        <f t="shared" si="0"/>
        <v>36.060512503859215</v>
      </c>
    </row>
    <row r="50" spans="1:7" ht="44.25" customHeight="1">
      <c r="A50" s="59" t="s">
        <v>181</v>
      </c>
      <c r="B50" s="30" t="s">
        <v>183</v>
      </c>
      <c r="C50" s="34">
        <v>412</v>
      </c>
      <c r="D50" s="40" t="s">
        <v>5</v>
      </c>
      <c r="E50" s="81">
        <v>1295.6</v>
      </c>
      <c r="F50" s="96" t="s">
        <v>273</v>
      </c>
      <c r="G50" s="107">
        <f t="shared" si="0"/>
        <v>36.060512503859215</v>
      </c>
    </row>
    <row r="51" spans="1:7" ht="57.75" customHeight="1">
      <c r="A51" s="59" t="s">
        <v>203</v>
      </c>
      <c r="B51" s="30" t="s">
        <v>184</v>
      </c>
      <c r="C51" s="34"/>
      <c r="D51" s="40"/>
      <c r="E51" s="81">
        <f>E52</f>
        <v>1311.5</v>
      </c>
      <c r="F51" s="81" t="str">
        <f>F52</f>
        <v>472,6</v>
      </c>
      <c r="G51" s="107">
        <f t="shared" si="0"/>
        <v>36.03507434235608</v>
      </c>
    </row>
    <row r="52" spans="1:7" ht="42.75" customHeight="1">
      <c r="A52" s="59" t="s">
        <v>181</v>
      </c>
      <c r="B52" s="30" t="s">
        <v>184</v>
      </c>
      <c r="C52" s="34">
        <v>412</v>
      </c>
      <c r="D52" s="40" t="s">
        <v>5</v>
      </c>
      <c r="E52" s="81">
        <v>1311.5</v>
      </c>
      <c r="F52" s="96" t="s">
        <v>274</v>
      </c>
      <c r="G52" s="107">
        <f t="shared" si="0"/>
        <v>36.03507434235608</v>
      </c>
    </row>
    <row r="53" spans="1:7" ht="42.75" customHeight="1">
      <c r="A53" s="59" t="s">
        <v>223</v>
      </c>
      <c r="B53" s="30" t="s">
        <v>224</v>
      </c>
      <c r="C53" s="34">
        <v>414</v>
      </c>
      <c r="D53" s="40" t="s">
        <v>5</v>
      </c>
      <c r="E53" s="81">
        <v>1341.6</v>
      </c>
      <c r="F53" s="96" t="s">
        <v>235</v>
      </c>
      <c r="G53" s="107">
        <f t="shared" si="0"/>
        <v>0</v>
      </c>
    </row>
    <row r="54" spans="1:7" ht="109.5" customHeight="1">
      <c r="A54" s="59" t="s">
        <v>225</v>
      </c>
      <c r="B54" s="30" t="s">
        <v>229</v>
      </c>
      <c r="C54" s="34">
        <v>414</v>
      </c>
      <c r="D54" s="40" t="s">
        <v>5</v>
      </c>
      <c r="E54" s="81">
        <v>13.6</v>
      </c>
      <c r="F54" s="96" t="s">
        <v>235</v>
      </c>
      <c r="G54" s="107">
        <f t="shared" si="0"/>
        <v>0</v>
      </c>
    </row>
    <row r="55" spans="1:7" ht="42" customHeight="1">
      <c r="A55" s="59" t="s">
        <v>204</v>
      </c>
      <c r="B55" s="30" t="s">
        <v>180</v>
      </c>
      <c r="C55" s="34"/>
      <c r="D55" s="40"/>
      <c r="E55" s="81">
        <f>E56</f>
        <v>49.8</v>
      </c>
      <c r="F55" s="81" t="str">
        <f>F56</f>
        <v>24,9</v>
      </c>
      <c r="G55" s="107">
        <f t="shared" si="0"/>
        <v>50</v>
      </c>
    </row>
    <row r="56" spans="1:7" ht="39.75" customHeight="1">
      <c r="A56" s="59" t="s">
        <v>181</v>
      </c>
      <c r="B56" s="30" t="s">
        <v>180</v>
      </c>
      <c r="C56" s="34">
        <v>412</v>
      </c>
      <c r="D56" s="40" t="s">
        <v>5</v>
      </c>
      <c r="E56" s="81">
        <v>49.8</v>
      </c>
      <c r="F56" s="96" t="s">
        <v>275</v>
      </c>
      <c r="G56" s="107">
        <f t="shared" si="0"/>
        <v>50</v>
      </c>
    </row>
    <row r="57" spans="1:7" ht="54.75" customHeight="1">
      <c r="A57" s="59" t="s">
        <v>217</v>
      </c>
      <c r="B57" s="30" t="s">
        <v>207</v>
      </c>
      <c r="C57" s="34"/>
      <c r="D57" s="40"/>
      <c r="E57" s="81">
        <f>E58</f>
        <v>1378.4</v>
      </c>
      <c r="F57" s="81" t="str">
        <f>F58</f>
        <v>524,3</v>
      </c>
      <c r="G57" s="107">
        <f t="shared" si="0"/>
        <v>38.03685432385374</v>
      </c>
    </row>
    <row r="58" spans="1:7" ht="42" customHeight="1">
      <c r="A58" s="59" t="s">
        <v>135</v>
      </c>
      <c r="B58" s="30" t="s">
        <v>207</v>
      </c>
      <c r="C58" s="34">
        <v>412</v>
      </c>
      <c r="D58" s="40" t="s">
        <v>5</v>
      </c>
      <c r="E58" s="81">
        <v>1378.4</v>
      </c>
      <c r="F58" s="96" t="s">
        <v>276</v>
      </c>
      <c r="G58" s="107">
        <f t="shared" si="0"/>
        <v>38.03685432385374</v>
      </c>
    </row>
    <row r="59" spans="1:7" ht="42" customHeight="1">
      <c r="A59" s="59" t="s">
        <v>200</v>
      </c>
      <c r="B59" s="30" t="s">
        <v>201</v>
      </c>
      <c r="C59" s="34"/>
      <c r="D59" s="40"/>
      <c r="E59" s="81">
        <f>E60</f>
        <v>0</v>
      </c>
      <c r="F59" s="81" t="str">
        <f>F60</f>
        <v>0</v>
      </c>
      <c r="G59" s="107"/>
    </row>
    <row r="60" spans="1:7" ht="39.75" customHeight="1">
      <c r="A60" s="59" t="s">
        <v>181</v>
      </c>
      <c r="B60" s="30" t="s">
        <v>201</v>
      </c>
      <c r="C60" s="34">
        <v>412</v>
      </c>
      <c r="D60" s="40" t="s">
        <v>5</v>
      </c>
      <c r="E60" s="81">
        <v>0</v>
      </c>
      <c r="F60" s="96" t="s">
        <v>235</v>
      </c>
      <c r="G60" s="107"/>
    </row>
    <row r="61" spans="1:7" ht="30.75" customHeight="1">
      <c r="A61" s="59" t="s">
        <v>205</v>
      </c>
      <c r="B61" s="30" t="s">
        <v>206</v>
      </c>
      <c r="C61" s="34"/>
      <c r="D61" s="40"/>
      <c r="E61" s="81">
        <f>E62</f>
        <v>0</v>
      </c>
      <c r="F61" s="81" t="str">
        <f>F62</f>
        <v>0</v>
      </c>
      <c r="G61" s="107"/>
    </row>
    <row r="62" spans="1:7" ht="39.75" customHeight="1">
      <c r="A62" s="59" t="s">
        <v>181</v>
      </c>
      <c r="B62" s="30" t="s">
        <v>206</v>
      </c>
      <c r="C62" s="34">
        <v>412</v>
      </c>
      <c r="D62" s="40" t="s">
        <v>5</v>
      </c>
      <c r="E62" s="81">
        <v>0</v>
      </c>
      <c r="F62" s="96" t="s">
        <v>235</v>
      </c>
      <c r="G62" s="107"/>
    </row>
    <row r="63" spans="1:7" ht="15">
      <c r="A63" s="59" t="s">
        <v>17</v>
      </c>
      <c r="B63" s="34"/>
      <c r="C63" s="34"/>
      <c r="D63" s="70" t="s">
        <v>18</v>
      </c>
      <c r="E63" s="83">
        <f>E64+E66</f>
        <v>851</v>
      </c>
      <c r="F63" s="83">
        <f>F64+F66</f>
        <v>15.2</v>
      </c>
      <c r="G63" s="106">
        <f t="shared" si="0"/>
        <v>1.7861339600470034</v>
      </c>
    </row>
    <row r="64" spans="1:7" ht="69">
      <c r="A64" s="26" t="s">
        <v>36</v>
      </c>
      <c r="B64" s="34" t="s">
        <v>136</v>
      </c>
      <c r="C64" s="53"/>
      <c r="D64" s="35"/>
      <c r="E64" s="81">
        <f>E65</f>
        <v>51</v>
      </c>
      <c r="F64" s="81" t="str">
        <f>F65</f>
        <v>15,2</v>
      </c>
      <c r="G64" s="107">
        <f t="shared" si="0"/>
        <v>29.80392156862745</v>
      </c>
    </row>
    <row r="65" spans="1:7" ht="41.25">
      <c r="A65" s="26" t="s">
        <v>80</v>
      </c>
      <c r="B65" s="34" t="s">
        <v>136</v>
      </c>
      <c r="C65" s="34">
        <v>814</v>
      </c>
      <c r="D65" s="35" t="s">
        <v>18</v>
      </c>
      <c r="E65" s="81">
        <v>51</v>
      </c>
      <c r="F65" s="94" t="s">
        <v>277</v>
      </c>
      <c r="G65" s="107">
        <f t="shared" si="0"/>
        <v>29.80392156862745</v>
      </c>
    </row>
    <row r="66" spans="1:7" ht="27" customHeight="1">
      <c r="A66" s="26" t="s">
        <v>37</v>
      </c>
      <c r="B66" s="34" t="s">
        <v>137</v>
      </c>
      <c r="C66" s="34"/>
      <c r="D66" s="35"/>
      <c r="E66" s="81">
        <f>E67</f>
        <v>800</v>
      </c>
      <c r="F66" s="81" t="str">
        <f>F67</f>
        <v>0</v>
      </c>
      <c r="G66" s="107">
        <f t="shared" si="0"/>
        <v>0</v>
      </c>
    </row>
    <row r="67" spans="1:7" ht="27" customHeight="1">
      <c r="A67" s="26" t="s">
        <v>80</v>
      </c>
      <c r="B67" s="34" t="s">
        <v>137</v>
      </c>
      <c r="C67" s="34">
        <v>814</v>
      </c>
      <c r="D67" s="35" t="s">
        <v>18</v>
      </c>
      <c r="E67" s="81">
        <v>800</v>
      </c>
      <c r="F67" s="94" t="s">
        <v>235</v>
      </c>
      <c r="G67" s="107">
        <f t="shared" si="0"/>
        <v>0</v>
      </c>
    </row>
    <row r="68" spans="1:7" ht="15">
      <c r="A68" s="64" t="s">
        <v>19</v>
      </c>
      <c r="B68" s="34"/>
      <c r="C68" s="34"/>
      <c r="D68" s="69" t="s">
        <v>20</v>
      </c>
      <c r="E68" s="81">
        <f>E69+E71+E73+E75+E78+E79+E77+E74+E80+E81</f>
        <v>9227.800000000001</v>
      </c>
      <c r="F68" s="81">
        <f>F69+F71+F73+F75+F78+F79+F77+F74+F80+F81</f>
        <v>1209</v>
      </c>
      <c r="G68" s="106">
        <f t="shared" si="0"/>
        <v>13.101714384793775</v>
      </c>
    </row>
    <row r="69" spans="1:7" ht="27">
      <c r="A69" s="29" t="s">
        <v>79</v>
      </c>
      <c r="B69" s="30" t="s">
        <v>138</v>
      </c>
      <c r="C69" s="16"/>
      <c r="D69" s="37"/>
      <c r="E69" s="84">
        <f>E70</f>
        <v>2177</v>
      </c>
      <c r="F69" s="84" t="str">
        <f>F70</f>
        <v>967,3</v>
      </c>
      <c r="G69" s="107">
        <f t="shared" si="0"/>
        <v>44.432705558107486</v>
      </c>
    </row>
    <row r="70" spans="1:7" ht="27.75" customHeight="1">
      <c r="A70" s="61" t="s">
        <v>1</v>
      </c>
      <c r="B70" s="30" t="s">
        <v>138</v>
      </c>
      <c r="C70" s="16" t="s">
        <v>2</v>
      </c>
      <c r="D70" s="37" t="s">
        <v>20</v>
      </c>
      <c r="E70" s="84">
        <v>2177</v>
      </c>
      <c r="F70" s="93" t="s">
        <v>278</v>
      </c>
      <c r="G70" s="107">
        <f t="shared" si="0"/>
        <v>44.432705558107486</v>
      </c>
    </row>
    <row r="71" spans="1:7" ht="29.25" customHeight="1">
      <c r="A71" s="29" t="s">
        <v>94</v>
      </c>
      <c r="B71" s="30" t="s">
        <v>139</v>
      </c>
      <c r="C71" s="16"/>
      <c r="D71" s="37"/>
      <c r="E71" s="84">
        <f>E72</f>
        <v>4546.8</v>
      </c>
      <c r="F71" s="84" t="str">
        <f>F72</f>
        <v>232,8</v>
      </c>
      <c r="G71" s="107">
        <f t="shared" si="0"/>
        <v>5.12008445500132</v>
      </c>
    </row>
    <row r="72" spans="1:7" ht="29.25" customHeight="1">
      <c r="A72" s="61" t="s">
        <v>1</v>
      </c>
      <c r="B72" s="30" t="s">
        <v>139</v>
      </c>
      <c r="C72" s="16" t="s">
        <v>2</v>
      </c>
      <c r="D72" s="37" t="s">
        <v>20</v>
      </c>
      <c r="E72" s="84">
        <v>4546.8</v>
      </c>
      <c r="F72" s="93" t="s">
        <v>279</v>
      </c>
      <c r="G72" s="107">
        <f t="shared" si="0"/>
        <v>5.12008445500132</v>
      </c>
    </row>
    <row r="73" spans="1:7" ht="39" customHeight="1">
      <c r="A73" s="29" t="s">
        <v>195</v>
      </c>
      <c r="B73" s="30" t="s">
        <v>187</v>
      </c>
      <c r="C73" s="16" t="s">
        <v>2</v>
      </c>
      <c r="D73" s="37" t="s">
        <v>20</v>
      </c>
      <c r="E73" s="84">
        <v>0</v>
      </c>
      <c r="F73" s="93" t="s">
        <v>235</v>
      </c>
      <c r="G73" s="107"/>
    </row>
    <row r="74" spans="1:9" ht="28.5" customHeight="1">
      <c r="A74" s="29" t="s">
        <v>210</v>
      </c>
      <c r="B74" s="30" t="s">
        <v>211</v>
      </c>
      <c r="C74" s="16" t="s">
        <v>2</v>
      </c>
      <c r="D74" s="37" t="s">
        <v>20</v>
      </c>
      <c r="E74" s="84">
        <v>0</v>
      </c>
      <c r="F74" s="93" t="s">
        <v>235</v>
      </c>
      <c r="G74" s="107"/>
      <c r="I74" t="s">
        <v>288</v>
      </c>
    </row>
    <row r="75" spans="1:7" ht="44.25" customHeight="1">
      <c r="A75" s="60" t="s">
        <v>191</v>
      </c>
      <c r="B75" s="34" t="s">
        <v>192</v>
      </c>
      <c r="C75" s="28"/>
      <c r="D75" s="35"/>
      <c r="E75" s="81">
        <f>E76</f>
        <v>45.1</v>
      </c>
      <c r="F75" s="81" t="str">
        <f>F76</f>
        <v>0</v>
      </c>
      <c r="G75" s="107">
        <f aca="true" t="shared" si="1" ref="G75:G136">F75/E75*100</f>
        <v>0</v>
      </c>
    </row>
    <row r="76" spans="1:7" ht="27" customHeight="1">
      <c r="A76" s="59" t="s">
        <v>1</v>
      </c>
      <c r="B76" s="34" t="s">
        <v>192</v>
      </c>
      <c r="C76" s="28" t="s">
        <v>2</v>
      </c>
      <c r="D76" s="35" t="s">
        <v>20</v>
      </c>
      <c r="E76" s="81">
        <v>45.1</v>
      </c>
      <c r="F76" s="94" t="s">
        <v>235</v>
      </c>
      <c r="G76" s="107">
        <f t="shared" si="1"/>
        <v>0</v>
      </c>
    </row>
    <row r="77" spans="1:7" ht="69" customHeight="1">
      <c r="A77" s="60" t="s">
        <v>208</v>
      </c>
      <c r="B77" s="34" t="s">
        <v>209</v>
      </c>
      <c r="C77" s="28" t="s">
        <v>2</v>
      </c>
      <c r="D77" s="35" t="s">
        <v>20</v>
      </c>
      <c r="E77" s="81">
        <v>450.5</v>
      </c>
      <c r="F77" s="94" t="s">
        <v>235</v>
      </c>
      <c r="G77" s="107">
        <f t="shared" si="1"/>
        <v>0</v>
      </c>
    </row>
    <row r="78" spans="1:7" ht="27" customHeight="1">
      <c r="A78" s="60" t="s">
        <v>196</v>
      </c>
      <c r="B78" s="34" t="s">
        <v>197</v>
      </c>
      <c r="C78" s="28" t="s">
        <v>2</v>
      </c>
      <c r="D78" s="35" t="s">
        <v>20</v>
      </c>
      <c r="E78" s="81">
        <v>100.1</v>
      </c>
      <c r="F78" s="94" t="s">
        <v>280</v>
      </c>
      <c r="G78" s="107">
        <f t="shared" si="1"/>
        <v>2.6973026973026974</v>
      </c>
    </row>
    <row r="79" spans="1:7" ht="27" customHeight="1">
      <c r="A79" s="60" t="s">
        <v>198</v>
      </c>
      <c r="B79" s="34" t="s">
        <v>199</v>
      </c>
      <c r="C79" s="28" t="s">
        <v>2</v>
      </c>
      <c r="D79" s="35" t="s">
        <v>20</v>
      </c>
      <c r="E79" s="81">
        <v>233.3</v>
      </c>
      <c r="F79" s="94" t="s">
        <v>238</v>
      </c>
      <c r="G79" s="107">
        <f t="shared" si="1"/>
        <v>2.6575225032147447</v>
      </c>
    </row>
    <row r="80" spans="1:7" ht="54.75" customHeight="1">
      <c r="A80" s="60" t="s">
        <v>212</v>
      </c>
      <c r="B80" s="34" t="s">
        <v>213</v>
      </c>
      <c r="C80" s="28" t="s">
        <v>2</v>
      </c>
      <c r="D80" s="35" t="s">
        <v>20</v>
      </c>
      <c r="E80" s="81">
        <v>1050</v>
      </c>
      <c r="F80" s="94" t="s">
        <v>235</v>
      </c>
      <c r="G80" s="107">
        <f t="shared" si="1"/>
        <v>0</v>
      </c>
    </row>
    <row r="81" spans="1:7" ht="42.75" customHeight="1">
      <c r="A81" s="60" t="s">
        <v>226</v>
      </c>
      <c r="B81" s="34" t="s">
        <v>227</v>
      </c>
      <c r="C81" s="28" t="s">
        <v>2</v>
      </c>
      <c r="D81" s="35" t="s">
        <v>20</v>
      </c>
      <c r="E81" s="81">
        <v>625</v>
      </c>
      <c r="F81" s="94" t="s">
        <v>235</v>
      </c>
      <c r="G81" s="107">
        <f t="shared" si="1"/>
        <v>0</v>
      </c>
    </row>
    <row r="82" spans="1:7" ht="54.75" customHeight="1">
      <c r="A82" s="63" t="s">
        <v>141</v>
      </c>
      <c r="B82" s="54"/>
      <c r="C82" s="54"/>
      <c r="D82" s="70" t="s">
        <v>15</v>
      </c>
      <c r="E82" s="83">
        <f>E83</f>
        <v>7946</v>
      </c>
      <c r="F82" s="83">
        <f>F83</f>
        <v>2566.7000000000003</v>
      </c>
      <c r="G82" s="106">
        <f t="shared" si="1"/>
        <v>32.30178706267305</v>
      </c>
    </row>
    <row r="83" spans="1:7" ht="30.75" customHeight="1">
      <c r="A83" s="134" t="s">
        <v>39</v>
      </c>
      <c r="B83" s="28" t="s">
        <v>142</v>
      </c>
      <c r="C83" s="31"/>
      <c r="D83" s="35"/>
      <c r="E83" s="81">
        <f>E84+E86+E85+E87</f>
        <v>7946</v>
      </c>
      <c r="F83" s="81">
        <f>F84+F86+F85+F87</f>
        <v>2566.7000000000003</v>
      </c>
      <c r="G83" s="107">
        <f t="shared" si="1"/>
        <v>32.30178706267305</v>
      </c>
    </row>
    <row r="84" spans="1:8" ht="42" customHeight="1">
      <c r="A84" s="61" t="s">
        <v>40</v>
      </c>
      <c r="B84" s="28" t="s">
        <v>142</v>
      </c>
      <c r="C84" s="28" t="s">
        <v>41</v>
      </c>
      <c r="D84" s="32" t="s">
        <v>15</v>
      </c>
      <c r="E84" s="81">
        <v>4047</v>
      </c>
      <c r="F84" s="97" t="s">
        <v>282</v>
      </c>
      <c r="G84" s="107">
        <f t="shared" si="1"/>
        <v>38.005930318754636</v>
      </c>
      <c r="H84" s="55"/>
    </row>
    <row r="85" spans="1:8" ht="44.25" customHeight="1">
      <c r="A85" s="61" t="s">
        <v>143</v>
      </c>
      <c r="B85" s="28" t="s">
        <v>142</v>
      </c>
      <c r="C85" s="28" t="s">
        <v>144</v>
      </c>
      <c r="D85" s="32" t="s">
        <v>15</v>
      </c>
      <c r="E85" s="81">
        <v>1222</v>
      </c>
      <c r="F85" s="97" t="s">
        <v>283</v>
      </c>
      <c r="G85" s="107">
        <f t="shared" si="1"/>
        <v>35.5810147299509</v>
      </c>
      <c r="H85" s="55"/>
    </row>
    <row r="86" spans="1:7" ht="30.75" customHeight="1">
      <c r="A86" s="61" t="s">
        <v>1</v>
      </c>
      <c r="B86" s="28" t="s">
        <v>142</v>
      </c>
      <c r="C86" s="28" t="s">
        <v>2</v>
      </c>
      <c r="D86" s="32" t="s">
        <v>15</v>
      </c>
      <c r="E86" s="81">
        <v>2674</v>
      </c>
      <c r="F86" s="97" t="s">
        <v>284</v>
      </c>
      <c r="G86" s="107">
        <f t="shared" si="1"/>
        <v>22.191473448017952</v>
      </c>
    </row>
    <row r="87" spans="1:7" ht="27" customHeight="1">
      <c r="A87" s="63" t="s">
        <v>85</v>
      </c>
      <c r="B87" s="28" t="s">
        <v>142</v>
      </c>
      <c r="C87" s="28" t="s">
        <v>145</v>
      </c>
      <c r="D87" s="32" t="s">
        <v>15</v>
      </c>
      <c r="E87" s="81">
        <v>3</v>
      </c>
      <c r="F87" s="97" t="s">
        <v>285</v>
      </c>
      <c r="G87" s="107">
        <f t="shared" si="1"/>
        <v>13.333333333333334</v>
      </c>
    </row>
    <row r="88" spans="1:7" ht="46.5">
      <c r="A88" s="131" t="s">
        <v>75</v>
      </c>
      <c r="B88" s="130" t="s">
        <v>149</v>
      </c>
      <c r="C88" s="130"/>
      <c r="D88" s="132"/>
      <c r="E88" s="126">
        <f>E89</f>
        <v>9798.7</v>
      </c>
      <c r="F88" s="126">
        <f>F89</f>
        <v>6361.599999999999</v>
      </c>
      <c r="G88" s="126">
        <f t="shared" si="1"/>
        <v>64.9228979354404</v>
      </c>
    </row>
    <row r="89" spans="1:7" ht="20.25" customHeight="1">
      <c r="A89" s="60" t="s">
        <v>6</v>
      </c>
      <c r="B89" s="34"/>
      <c r="C89" s="34"/>
      <c r="D89" s="69" t="s">
        <v>7</v>
      </c>
      <c r="E89" s="83">
        <f>E90+E94+E96+E98+E93</f>
        <v>9798.7</v>
      </c>
      <c r="F89" s="83">
        <f>F90+F94+F96+F98+F93</f>
        <v>6361.599999999999</v>
      </c>
      <c r="G89" s="106">
        <f t="shared" si="1"/>
        <v>64.9228979354404</v>
      </c>
    </row>
    <row r="90" spans="1:7" ht="43.5" customHeight="1">
      <c r="A90" s="136" t="s">
        <v>96</v>
      </c>
      <c r="B90" s="34" t="s">
        <v>146</v>
      </c>
      <c r="C90" s="34"/>
      <c r="D90" s="35"/>
      <c r="E90" s="81">
        <f>E91+E92</f>
        <v>845.1</v>
      </c>
      <c r="F90" s="81">
        <f>F91+F92</f>
        <v>373.3</v>
      </c>
      <c r="G90" s="107">
        <f t="shared" si="1"/>
        <v>44.17228730327772</v>
      </c>
    </row>
    <row r="91" spans="1:7" ht="18" customHeight="1">
      <c r="A91" s="61" t="s">
        <v>1</v>
      </c>
      <c r="B91" s="34" t="s">
        <v>146</v>
      </c>
      <c r="C91" s="34">
        <v>244</v>
      </c>
      <c r="D91" s="36" t="s">
        <v>7</v>
      </c>
      <c r="E91" s="81">
        <v>545.1</v>
      </c>
      <c r="F91" s="139">
        <v>221.3</v>
      </c>
      <c r="G91" s="107">
        <f t="shared" si="1"/>
        <v>40.598055402678405</v>
      </c>
    </row>
    <row r="92" spans="1:7" ht="27" customHeight="1">
      <c r="A92" s="60" t="s">
        <v>42</v>
      </c>
      <c r="B92" s="34" t="s">
        <v>146</v>
      </c>
      <c r="C92" s="34">
        <v>612</v>
      </c>
      <c r="D92" s="36" t="s">
        <v>7</v>
      </c>
      <c r="E92" s="81">
        <v>300</v>
      </c>
      <c r="F92" s="139">
        <v>152</v>
      </c>
      <c r="G92" s="107">
        <f t="shared" si="1"/>
        <v>50.66666666666667</v>
      </c>
    </row>
    <row r="93" spans="1:7" ht="42" customHeight="1">
      <c r="A93" s="60" t="s">
        <v>212</v>
      </c>
      <c r="B93" s="34" t="s">
        <v>216</v>
      </c>
      <c r="C93" s="34">
        <v>612</v>
      </c>
      <c r="D93" s="36" t="s">
        <v>7</v>
      </c>
      <c r="E93" s="81">
        <v>0</v>
      </c>
      <c r="F93" s="101" t="s">
        <v>235</v>
      </c>
      <c r="G93" s="107"/>
    </row>
    <row r="94" spans="1:7" ht="31.5" customHeight="1">
      <c r="A94" s="60" t="s">
        <v>43</v>
      </c>
      <c r="B94" s="16" t="s">
        <v>147</v>
      </c>
      <c r="C94" s="58"/>
      <c r="D94" s="36"/>
      <c r="E94" s="81">
        <f>E95</f>
        <v>8316.7</v>
      </c>
      <c r="F94" s="81" t="str">
        <f>F95</f>
        <v>5658,4</v>
      </c>
      <c r="G94" s="107">
        <f t="shared" si="1"/>
        <v>68.03660105570718</v>
      </c>
    </row>
    <row r="95" spans="1:7" ht="43.5" customHeight="1">
      <c r="A95" s="29" t="s">
        <v>44</v>
      </c>
      <c r="B95" s="16" t="s">
        <v>147</v>
      </c>
      <c r="C95" s="16" t="s">
        <v>29</v>
      </c>
      <c r="D95" s="37" t="s">
        <v>7</v>
      </c>
      <c r="E95" s="84">
        <v>8316.7</v>
      </c>
      <c r="F95" s="93" t="s">
        <v>286</v>
      </c>
      <c r="G95" s="107">
        <f t="shared" si="1"/>
        <v>68.03660105570718</v>
      </c>
    </row>
    <row r="96" spans="1:7" ht="42.75" customHeight="1">
      <c r="A96" s="29" t="s">
        <v>45</v>
      </c>
      <c r="B96" s="16" t="s">
        <v>148</v>
      </c>
      <c r="C96" s="16"/>
      <c r="D96" s="37"/>
      <c r="E96" s="84">
        <f>E97</f>
        <v>459.9</v>
      </c>
      <c r="F96" s="137">
        <f>F97</f>
        <v>329.9</v>
      </c>
      <c r="G96" s="107">
        <f t="shared" si="1"/>
        <v>71.73298543161557</v>
      </c>
    </row>
    <row r="97" spans="1:7" ht="54" customHeight="1">
      <c r="A97" s="29" t="s">
        <v>44</v>
      </c>
      <c r="B97" s="16" t="s">
        <v>148</v>
      </c>
      <c r="C97" s="16" t="s">
        <v>29</v>
      </c>
      <c r="D97" s="37" t="s">
        <v>7</v>
      </c>
      <c r="E97" s="84">
        <v>459.9</v>
      </c>
      <c r="F97" s="138">
        <v>329.9</v>
      </c>
      <c r="G97" s="107">
        <f t="shared" si="1"/>
        <v>71.73298543161557</v>
      </c>
    </row>
    <row r="98" spans="1:7" ht="42.75" customHeight="1">
      <c r="A98" s="29" t="s">
        <v>214</v>
      </c>
      <c r="B98" s="16" t="s">
        <v>215</v>
      </c>
      <c r="C98" s="16" t="s">
        <v>29</v>
      </c>
      <c r="D98" s="37" t="s">
        <v>7</v>
      </c>
      <c r="E98" s="84">
        <v>177</v>
      </c>
      <c r="F98" s="93" t="s">
        <v>235</v>
      </c>
      <c r="G98" s="107">
        <f t="shared" si="1"/>
        <v>0</v>
      </c>
    </row>
    <row r="99" spans="1:7" ht="45.75" customHeight="1">
      <c r="A99" s="133" t="s">
        <v>76</v>
      </c>
      <c r="B99" s="125" t="s">
        <v>150</v>
      </c>
      <c r="C99" s="125"/>
      <c r="D99" s="130"/>
      <c r="E99" s="126">
        <f>E100+E106</f>
        <v>3147.7</v>
      </c>
      <c r="F99" s="126">
        <f>F100+F106</f>
        <v>1046.4</v>
      </c>
      <c r="G99" s="126">
        <f t="shared" si="1"/>
        <v>33.24332051974458</v>
      </c>
    </row>
    <row r="100" spans="1:7" ht="29.25" customHeight="1">
      <c r="A100" s="29" t="s">
        <v>97</v>
      </c>
      <c r="B100" s="16"/>
      <c r="C100" s="16"/>
      <c r="D100" s="71" t="s">
        <v>14</v>
      </c>
      <c r="E100" s="108">
        <f>E101+E104</f>
        <v>610.7</v>
      </c>
      <c r="F100" s="108">
        <f>F101+F104</f>
        <v>25.2</v>
      </c>
      <c r="G100" s="106">
        <f t="shared" si="1"/>
        <v>4.126412313738332</v>
      </c>
    </row>
    <row r="101" spans="1:7" ht="41.25" customHeight="1">
      <c r="A101" s="29" t="s">
        <v>46</v>
      </c>
      <c r="B101" s="16" t="s">
        <v>151</v>
      </c>
      <c r="C101" s="16"/>
      <c r="D101" s="37"/>
      <c r="E101" s="84">
        <f>E102+E103</f>
        <v>395.1</v>
      </c>
      <c r="F101" s="84">
        <f>F102+F103</f>
        <v>0</v>
      </c>
      <c r="G101" s="107">
        <f t="shared" si="1"/>
        <v>0</v>
      </c>
    </row>
    <row r="102" spans="1:8" ht="18" customHeight="1">
      <c r="A102" s="61" t="s">
        <v>188</v>
      </c>
      <c r="B102" s="16" t="s">
        <v>151</v>
      </c>
      <c r="C102" s="16" t="s">
        <v>41</v>
      </c>
      <c r="D102" s="37" t="s">
        <v>14</v>
      </c>
      <c r="E102" s="84">
        <v>303.5</v>
      </c>
      <c r="F102" s="93" t="s">
        <v>235</v>
      </c>
      <c r="G102" s="107">
        <f t="shared" si="1"/>
        <v>0</v>
      </c>
      <c r="H102" s="33"/>
    </row>
    <row r="103" spans="1:8" ht="55.5" customHeight="1">
      <c r="A103" s="61" t="s">
        <v>143</v>
      </c>
      <c r="B103" s="16" t="s">
        <v>151</v>
      </c>
      <c r="C103" s="16" t="s">
        <v>144</v>
      </c>
      <c r="D103" s="37" t="s">
        <v>14</v>
      </c>
      <c r="E103" s="84">
        <v>91.6</v>
      </c>
      <c r="F103" s="93" t="s">
        <v>235</v>
      </c>
      <c r="G103" s="107">
        <f t="shared" si="1"/>
        <v>0</v>
      </c>
      <c r="H103" s="33"/>
    </row>
    <row r="104" spans="1:7" ht="28.5" customHeight="1">
      <c r="A104" s="26" t="s">
        <v>4</v>
      </c>
      <c r="B104" s="34" t="s">
        <v>153</v>
      </c>
      <c r="C104" s="34"/>
      <c r="D104" s="35"/>
      <c r="E104" s="81">
        <f>E105</f>
        <v>215.6</v>
      </c>
      <c r="F104" s="81" t="str">
        <f>F105</f>
        <v>25,2</v>
      </c>
      <c r="G104" s="107">
        <f t="shared" si="1"/>
        <v>11.688311688311687</v>
      </c>
    </row>
    <row r="105" spans="1:7" ht="42" customHeight="1">
      <c r="A105" s="59" t="s">
        <v>1</v>
      </c>
      <c r="B105" s="34" t="s">
        <v>153</v>
      </c>
      <c r="C105" s="34">
        <v>244</v>
      </c>
      <c r="D105" s="35" t="s">
        <v>14</v>
      </c>
      <c r="E105" s="81">
        <v>215.6</v>
      </c>
      <c r="F105" s="94" t="s">
        <v>287</v>
      </c>
      <c r="G105" s="107" t="s">
        <v>288</v>
      </c>
    </row>
    <row r="106" spans="1:7" ht="18" customHeight="1">
      <c r="A106" s="59" t="s">
        <v>98</v>
      </c>
      <c r="B106" s="34"/>
      <c r="C106" s="53"/>
      <c r="D106" s="69" t="s">
        <v>25</v>
      </c>
      <c r="E106" s="83">
        <f>E108+E109+E110</f>
        <v>2537</v>
      </c>
      <c r="F106" s="83">
        <f>F108+F109+F110</f>
        <v>1021.2</v>
      </c>
      <c r="G106" s="106">
        <f t="shared" si="1"/>
        <v>40.252266456444616</v>
      </c>
    </row>
    <row r="107" spans="1:7" ht="30.75" customHeight="1">
      <c r="A107" s="59" t="s">
        <v>99</v>
      </c>
      <c r="B107" s="34" t="s">
        <v>154</v>
      </c>
      <c r="C107" s="34"/>
      <c r="D107" s="35"/>
      <c r="E107" s="81">
        <f>E108</f>
        <v>1341.3</v>
      </c>
      <c r="F107" s="81" t="str">
        <f>F108</f>
        <v>1021,2</v>
      </c>
      <c r="G107" s="107">
        <f t="shared" si="1"/>
        <v>76.13509282039813</v>
      </c>
    </row>
    <row r="108" spans="1:7" ht="30.75" customHeight="1">
      <c r="A108" s="59" t="s">
        <v>1</v>
      </c>
      <c r="B108" s="34" t="s">
        <v>154</v>
      </c>
      <c r="C108" s="34">
        <v>244</v>
      </c>
      <c r="D108" s="35" t="s">
        <v>25</v>
      </c>
      <c r="E108" s="81">
        <v>1341.3</v>
      </c>
      <c r="F108" s="94" t="s">
        <v>289</v>
      </c>
      <c r="G108" s="107">
        <f t="shared" si="1"/>
        <v>76.13509282039813</v>
      </c>
    </row>
    <row r="109" spans="1:7" ht="30.75" customHeight="1">
      <c r="A109" s="29" t="s">
        <v>195</v>
      </c>
      <c r="B109" s="30" t="s">
        <v>220</v>
      </c>
      <c r="C109" s="16" t="s">
        <v>2</v>
      </c>
      <c r="D109" s="37" t="s">
        <v>25</v>
      </c>
      <c r="E109" s="84">
        <v>108.7</v>
      </c>
      <c r="F109" s="93" t="s">
        <v>235</v>
      </c>
      <c r="G109" s="107">
        <f t="shared" si="1"/>
        <v>0</v>
      </c>
    </row>
    <row r="110" spans="1:7" ht="30.75" customHeight="1">
      <c r="A110" s="29" t="s">
        <v>210</v>
      </c>
      <c r="B110" s="30" t="s">
        <v>221</v>
      </c>
      <c r="C110" s="16" t="s">
        <v>2</v>
      </c>
      <c r="D110" s="37" t="s">
        <v>25</v>
      </c>
      <c r="E110" s="84">
        <v>1087</v>
      </c>
      <c r="F110" s="93" t="s">
        <v>235</v>
      </c>
      <c r="G110" s="107">
        <f t="shared" si="1"/>
        <v>0</v>
      </c>
    </row>
    <row r="111" spans="1:7" ht="81" customHeight="1">
      <c r="A111" s="133" t="s">
        <v>228</v>
      </c>
      <c r="B111" s="125" t="s">
        <v>290</v>
      </c>
      <c r="C111" s="125"/>
      <c r="D111" s="130"/>
      <c r="E111" s="126">
        <f aca="true" t="shared" si="2" ref="E111:F113">E112</f>
        <v>100</v>
      </c>
      <c r="F111" s="126" t="str">
        <f t="shared" si="2"/>
        <v>0</v>
      </c>
      <c r="G111" s="126">
        <f t="shared" si="1"/>
        <v>0</v>
      </c>
    </row>
    <row r="112" spans="1:7" ht="22.5" customHeight="1">
      <c r="A112" s="64" t="s">
        <v>19</v>
      </c>
      <c r="B112" s="34"/>
      <c r="C112" s="34"/>
      <c r="D112" s="69" t="s">
        <v>20</v>
      </c>
      <c r="E112" s="109">
        <f t="shared" si="2"/>
        <v>100</v>
      </c>
      <c r="F112" s="109" t="str">
        <f t="shared" si="2"/>
        <v>0</v>
      </c>
      <c r="G112" s="106">
        <f t="shared" si="1"/>
        <v>0</v>
      </c>
    </row>
    <row r="113" spans="1:7" ht="42" customHeight="1">
      <c r="A113" s="140" t="s">
        <v>95</v>
      </c>
      <c r="B113" s="30" t="s">
        <v>281</v>
      </c>
      <c r="C113" s="16"/>
      <c r="D113" s="41"/>
      <c r="E113" s="88">
        <f t="shared" si="2"/>
        <v>100</v>
      </c>
      <c r="F113" s="88" t="str">
        <f t="shared" si="2"/>
        <v>0</v>
      </c>
      <c r="G113" s="107">
        <f t="shared" si="1"/>
        <v>0</v>
      </c>
    </row>
    <row r="114" spans="1:7" ht="34.5" customHeight="1">
      <c r="A114" s="59" t="s">
        <v>1</v>
      </c>
      <c r="B114" s="30" t="s">
        <v>281</v>
      </c>
      <c r="C114" s="28" t="s">
        <v>2</v>
      </c>
      <c r="D114" s="35" t="s">
        <v>20</v>
      </c>
      <c r="E114" s="88">
        <v>100</v>
      </c>
      <c r="F114" s="94" t="s">
        <v>235</v>
      </c>
      <c r="G114" s="107">
        <f t="shared" si="1"/>
        <v>0</v>
      </c>
    </row>
    <row r="115" spans="1:7" s="17" customFormat="1" ht="27.75" customHeight="1">
      <c r="A115" s="120" t="s">
        <v>78</v>
      </c>
      <c r="B115" s="121" t="s">
        <v>156</v>
      </c>
      <c r="C115" s="121"/>
      <c r="D115" s="122"/>
      <c r="E115" s="123">
        <f>E116+E165+E170</f>
        <v>14728.6</v>
      </c>
      <c r="F115" s="123">
        <f>F116+F165+F170</f>
        <v>5836.1</v>
      </c>
      <c r="G115" s="123">
        <f t="shared" si="1"/>
        <v>39.62426843012914</v>
      </c>
    </row>
    <row r="116" spans="1:7" s="17" customFormat="1" ht="21.75" customHeight="1">
      <c r="A116" s="74" t="s">
        <v>100</v>
      </c>
      <c r="B116" s="72"/>
      <c r="C116" s="72"/>
      <c r="D116" s="73" t="s">
        <v>101</v>
      </c>
      <c r="E116" s="110">
        <f>E117+E120+E138+E141</f>
        <v>13528.199999999999</v>
      </c>
      <c r="F116" s="110">
        <f>F117+F120+F138+F141</f>
        <v>5332.3</v>
      </c>
      <c r="G116" s="79">
        <f t="shared" si="1"/>
        <v>39.41618249286676</v>
      </c>
    </row>
    <row r="117" spans="1:7" s="17" customFormat="1" ht="55.5" customHeight="1">
      <c r="A117" s="46" t="s">
        <v>49</v>
      </c>
      <c r="B117" s="72"/>
      <c r="C117" s="72"/>
      <c r="D117" s="73" t="s">
        <v>50</v>
      </c>
      <c r="E117" s="110">
        <f>E118</f>
        <v>200</v>
      </c>
      <c r="F117" s="110" t="str">
        <f>F118</f>
        <v>0</v>
      </c>
      <c r="G117" s="79">
        <f t="shared" si="1"/>
        <v>0</v>
      </c>
    </row>
    <row r="118" spans="1:7" s="17" customFormat="1" ht="30" customHeight="1">
      <c r="A118" s="13" t="s">
        <v>82</v>
      </c>
      <c r="B118" s="44" t="s">
        <v>155</v>
      </c>
      <c r="C118" s="44"/>
      <c r="D118" s="45"/>
      <c r="E118" s="85">
        <f>E119</f>
        <v>200</v>
      </c>
      <c r="F118" s="85" t="str">
        <f>F119</f>
        <v>0</v>
      </c>
      <c r="G118" s="111">
        <f t="shared" si="1"/>
        <v>0</v>
      </c>
    </row>
    <row r="119" spans="1:7" s="17" customFormat="1" ht="57" customHeight="1">
      <c r="A119" s="13" t="s">
        <v>47</v>
      </c>
      <c r="B119" s="44" t="s">
        <v>155</v>
      </c>
      <c r="C119" s="44">
        <v>123</v>
      </c>
      <c r="D119" s="45" t="s">
        <v>50</v>
      </c>
      <c r="E119" s="85">
        <v>200</v>
      </c>
      <c r="F119" s="102" t="s">
        <v>235</v>
      </c>
      <c r="G119" s="111">
        <f t="shared" si="1"/>
        <v>0</v>
      </c>
    </row>
    <row r="120" spans="1:7" s="17" customFormat="1" ht="57" customHeight="1">
      <c r="A120" s="13" t="s">
        <v>52</v>
      </c>
      <c r="B120" s="44"/>
      <c r="C120" s="44"/>
      <c r="D120" s="75" t="s">
        <v>53</v>
      </c>
      <c r="E120" s="112">
        <f>E121+E124+E131+E134</f>
        <v>11677.9</v>
      </c>
      <c r="F120" s="112">
        <f>F121+F124+F131+F134</f>
        <v>4868.3</v>
      </c>
      <c r="G120" s="79">
        <f t="shared" si="1"/>
        <v>41.68814598515144</v>
      </c>
    </row>
    <row r="121" spans="1:7" s="17" customFormat="1" ht="53.25" customHeight="1">
      <c r="A121" s="15" t="s">
        <v>102</v>
      </c>
      <c r="B121" s="21" t="s">
        <v>157</v>
      </c>
      <c r="C121" s="43"/>
      <c r="D121" s="23"/>
      <c r="E121" s="86">
        <f>E122+E123</f>
        <v>7193.2</v>
      </c>
      <c r="F121" s="86">
        <f>F122+F123</f>
        <v>2733.7</v>
      </c>
      <c r="G121" s="111">
        <f t="shared" si="1"/>
        <v>38.00394817327476</v>
      </c>
    </row>
    <row r="122" spans="1:7" s="17" customFormat="1" ht="54.75">
      <c r="A122" s="13" t="s">
        <v>51</v>
      </c>
      <c r="B122" s="21" t="s">
        <v>157</v>
      </c>
      <c r="C122" s="44">
        <v>121</v>
      </c>
      <c r="D122" s="45" t="s">
        <v>53</v>
      </c>
      <c r="E122" s="85">
        <v>5524.7</v>
      </c>
      <c r="F122" s="102" t="s">
        <v>241</v>
      </c>
      <c r="G122" s="111">
        <f t="shared" si="1"/>
        <v>39.07180480388075</v>
      </c>
    </row>
    <row r="123" spans="1:7" s="17" customFormat="1" ht="69">
      <c r="A123" s="13" t="s">
        <v>152</v>
      </c>
      <c r="B123" s="21" t="s">
        <v>157</v>
      </c>
      <c r="C123" s="44">
        <v>129</v>
      </c>
      <c r="D123" s="45" t="s">
        <v>53</v>
      </c>
      <c r="E123" s="85">
        <v>1668.5</v>
      </c>
      <c r="F123" s="102" t="s">
        <v>242</v>
      </c>
      <c r="G123" s="111">
        <f t="shared" si="1"/>
        <v>34.46808510638298</v>
      </c>
    </row>
    <row r="124" spans="1:7" s="17" customFormat="1" ht="69">
      <c r="A124" s="27" t="s">
        <v>103</v>
      </c>
      <c r="B124" s="21" t="s">
        <v>158</v>
      </c>
      <c r="C124" s="21"/>
      <c r="D124" s="23"/>
      <c r="E124" s="86">
        <f>E125+E127+E128+E129+E130+E126</f>
        <v>2616.9</v>
      </c>
      <c r="F124" s="86">
        <f>F125+F127+F128+F129+F130+F126</f>
        <v>1292.8</v>
      </c>
      <c r="G124" s="111">
        <f t="shared" si="1"/>
        <v>49.40196415606251</v>
      </c>
    </row>
    <row r="125" spans="1:7" ht="54.75">
      <c r="A125" s="13" t="s">
        <v>51</v>
      </c>
      <c r="B125" s="21" t="s">
        <v>158</v>
      </c>
      <c r="C125" s="44">
        <v>121</v>
      </c>
      <c r="D125" s="45" t="s">
        <v>53</v>
      </c>
      <c r="E125" s="85">
        <v>738.9</v>
      </c>
      <c r="F125" s="102" t="s">
        <v>243</v>
      </c>
      <c r="G125" s="111">
        <f t="shared" si="1"/>
        <v>42.95574502639058</v>
      </c>
    </row>
    <row r="126" spans="1:7" ht="69">
      <c r="A126" s="13" t="s">
        <v>152</v>
      </c>
      <c r="B126" s="21" t="s">
        <v>158</v>
      </c>
      <c r="C126" s="44">
        <v>129</v>
      </c>
      <c r="D126" s="45" t="s">
        <v>53</v>
      </c>
      <c r="E126" s="85">
        <v>223.2</v>
      </c>
      <c r="F126" s="102" t="s">
        <v>244</v>
      </c>
      <c r="G126" s="111">
        <f t="shared" si="1"/>
        <v>40.098566308243726</v>
      </c>
    </row>
    <row r="127" spans="1:7" ht="27">
      <c r="A127" s="46" t="s">
        <v>86</v>
      </c>
      <c r="B127" s="21" t="s">
        <v>158</v>
      </c>
      <c r="C127" s="44">
        <v>122</v>
      </c>
      <c r="D127" s="45" t="s">
        <v>53</v>
      </c>
      <c r="E127" s="85">
        <v>50</v>
      </c>
      <c r="F127" s="102" t="s">
        <v>245</v>
      </c>
      <c r="G127" s="111">
        <f t="shared" si="1"/>
        <v>3</v>
      </c>
    </row>
    <row r="128" spans="1:7" ht="29.25" customHeight="1">
      <c r="A128" s="13" t="s">
        <v>1</v>
      </c>
      <c r="B128" s="21" t="s">
        <v>158</v>
      </c>
      <c r="C128" s="44">
        <v>244</v>
      </c>
      <c r="D128" s="45" t="s">
        <v>53</v>
      </c>
      <c r="E128" s="85">
        <v>1382.9</v>
      </c>
      <c r="F128" s="102" t="s">
        <v>246</v>
      </c>
      <c r="G128" s="111">
        <f t="shared" si="1"/>
        <v>62.45570901728252</v>
      </c>
    </row>
    <row r="129" spans="1:7" ht="27">
      <c r="A129" s="13" t="s">
        <v>85</v>
      </c>
      <c r="B129" s="21" t="s">
        <v>158</v>
      </c>
      <c r="C129" s="44">
        <v>852</v>
      </c>
      <c r="D129" s="45" t="s">
        <v>53</v>
      </c>
      <c r="E129" s="85">
        <v>6.9</v>
      </c>
      <c r="F129" s="102" t="s">
        <v>247</v>
      </c>
      <c r="G129" s="111">
        <f t="shared" si="1"/>
        <v>71.01449275362319</v>
      </c>
    </row>
    <row r="130" spans="1:7" ht="15">
      <c r="A130" s="13" t="s">
        <v>84</v>
      </c>
      <c r="B130" s="21" t="s">
        <v>158</v>
      </c>
      <c r="C130" s="44">
        <v>853</v>
      </c>
      <c r="D130" s="45" t="s">
        <v>53</v>
      </c>
      <c r="E130" s="85">
        <v>215</v>
      </c>
      <c r="F130" s="102" t="s">
        <v>248</v>
      </c>
      <c r="G130" s="111">
        <f t="shared" si="1"/>
        <v>7.348837209302326</v>
      </c>
    </row>
    <row r="131" spans="1:7" ht="39">
      <c r="A131" s="15" t="s">
        <v>104</v>
      </c>
      <c r="B131" s="21" t="s">
        <v>159</v>
      </c>
      <c r="C131" s="21"/>
      <c r="D131" s="23"/>
      <c r="E131" s="86">
        <f>E132+E133</f>
        <v>1307</v>
      </c>
      <c r="F131" s="86">
        <f>F132+F133</f>
        <v>676.8</v>
      </c>
      <c r="G131" s="111">
        <f t="shared" si="1"/>
        <v>51.782708492731444</v>
      </c>
    </row>
    <row r="132" spans="1:7" ht="54.75">
      <c r="A132" s="13" t="s">
        <v>51</v>
      </c>
      <c r="B132" s="21" t="s">
        <v>159</v>
      </c>
      <c r="C132" s="44">
        <v>121</v>
      </c>
      <c r="D132" s="45" t="s">
        <v>53</v>
      </c>
      <c r="E132" s="85">
        <v>1003.8</v>
      </c>
      <c r="F132" s="102" t="s">
        <v>249</v>
      </c>
      <c r="G132" s="111">
        <f t="shared" si="1"/>
        <v>52.34110380553895</v>
      </c>
    </row>
    <row r="133" spans="1:7" ht="69">
      <c r="A133" s="13" t="s">
        <v>152</v>
      </c>
      <c r="B133" s="21" t="s">
        <v>159</v>
      </c>
      <c r="C133" s="44">
        <v>129</v>
      </c>
      <c r="D133" s="45" t="s">
        <v>53</v>
      </c>
      <c r="E133" s="85">
        <v>303.2</v>
      </c>
      <c r="F133" s="102" t="s">
        <v>250</v>
      </c>
      <c r="G133" s="111">
        <f t="shared" si="1"/>
        <v>49.934036939313984</v>
      </c>
    </row>
    <row r="134" spans="1:7" ht="85.5" customHeight="1">
      <c r="A134" s="27" t="s">
        <v>112</v>
      </c>
      <c r="B134" s="78" t="s">
        <v>189</v>
      </c>
      <c r="C134" s="21"/>
      <c r="D134" s="23"/>
      <c r="E134" s="86">
        <f>E135+E136+E137</f>
        <v>560.8</v>
      </c>
      <c r="F134" s="86">
        <f>F135+F136+F137</f>
        <v>165</v>
      </c>
      <c r="G134" s="111">
        <f t="shared" si="1"/>
        <v>29.42225392296719</v>
      </c>
    </row>
    <row r="135" spans="1:7" ht="39.75" customHeight="1">
      <c r="A135" s="13" t="s">
        <v>1</v>
      </c>
      <c r="B135" s="21" t="s">
        <v>168</v>
      </c>
      <c r="C135" s="21">
        <v>244</v>
      </c>
      <c r="D135" s="23" t="s">
        <v>53</v>
      </c>
      <c r="E135" s="86">
        <v>36.2</v>
      </c>
      <c r="F135" s="99" t="s">
        <v>253</v>
      </c>
      <c r="G135" s="111">
        <f t="shared" si="1"/>
        <v>38.12154696132596</v>
      </c>
    </row>
    <row r="136" spans="1:7" ht="45" customHeight="1">
      <c r="A136" s="13" t="s">
        <v>51</v>
      </c>
      <c r="B136" s="21" t="s">
        <v>190</v>
      </c>
      <c r="C136" s="21">
        <v>121</v>
      </c>
      <c r="D136" s="23" t="s">
        <v>53</v>
      </c>
      <c r="E136" s="86">
        <v>402.9</v>
      </c>
      <c r="F136" s="99" t="s">
        <v>251</v>
      </c>
      <c r="G136" s="111">
        <f t="shared" si="1"/>
        <v>29.337304542069997</v>
      </c>
    </row>
    <row r="137" spans="1:7" ht="69">
      <c r="A137" s="13" t="s">
        <v>152</v>
      </c>
      <c r="B137" s="21" t="s">
        <v>190</v>
      </c>
      <c r="C137" s="21">
        <v>129</v>
      </c>
      <c r="D137" s="23" t="s">
        <v>53</v>
      </c>
      <c r="E137" s="86">
        <v>121.7</v>
      </c>
      <c r="F137" s="99" t="s">
        <v>252</v>
      </c>
      <c r="G137" s="111">
        <f aca="true" t="shared" si="3" ref="G137:G176">F137/E137*100</f>
        <v>27.115858668857847</v>
      </c>
    </row>
    <row r="138" spans="1:7" ht="27">
      <c r="A138" s="27" t="s">
        <v>60</v>
      </c>
      <c r="B138" s="21"/>
      <c r="C138" s="21"/>
      <c r="D138" s="76" t="s">
        <v>62</v>
      </c>
      <c r="E138" s="113">
        <f>E139</f>
        <v>100</v>
      </c>
      <c r="F138" s="113" t="str">
        <f>F139</f>
        <v>0</v>
      </c>
      <c r="G138" s="79">
        <f t="shared" si="3"/>
        <v>0</v>
      </c>
    </row>
    <row r="139" spans="1:7" ht="27">
      <c r="A139" s="27" t="s">
        <v>60</v>
      </c>
      <c r="B139" s="21" t="s">
        <v>160</v>
      </c>
      <c r="C139" s="21"/>
      <c r="D139" s="23"/>
      <c r="E139" s="86">
        <f>E140</f>
        <v>100</v>
      </c>
      <c r="F139" s="86" t="str">
        <f>F140</f>
        <v>0</v>
      </c>
      <c r="G139" s="111">
        <f t="shared" si="3"/>
        <v>0</v>
      </c>
    </row>
    <row r="140" spans="1:7" ht="15">
      <c r="A140" s="27" t="s">
        <v>61</v>
      </c>
      <c r="B140" s="21" t="s">
        <v>160</v>
      </c>
      <c r="C140" s="21">
        <v>870</v>
      </c>
      <c r="D140" s="23" t="s">
        <v>62</v>
      </c>
      <c r="E140" s="86">
        <v>100</v>
      </c>
      <c r="F140" s="99" t="s">
        <v>235</v>
      </c>
      <c r="G140" s="111">
        <f t="shared" si="3"/>
        <v>0</v>
      </c>
    </row>
    <row r="141" spans="1:7" ht="15">
      <c r="A141" s="13" t="s">
        <v>54</v>
      </c>
      <c r="B141" s="21"/>
      <c r="C141" s="21"/>
      <c r="D141" s="76" t="s">
        <v>55</v>
      </c>
      <c r="E141" s="113">
        <f>E150+E152+E155+E157+E159+E161+E164+E154+E142</f>
        <v>1550.3</v>
      </c>
      <c r="F141" s="113">
        <f>F150+F152+F155+F157+F159+F161+F164+F154+F142</f>
        <v>464</v>
      </c>
      <c r="G141" s="79">
        <f t="shared" si="3"/>
        <v>29.929691027543058</v>
      </c>
    </row>
    <row r="142" spans="1:7" ht="15">
      <c r="A142" s="26" t="s">
        <v>105</v>
      </c>
      <c r="B142" s="21" t="s">
        <v>161</v>
      </c>
      <c r="C142" s="21">
        <v>540</v>
      </c>
      <c r="D142" s="23" t="s">
        <v>55</v>
      </c>
      <c r="E142" s="86">
        <f>E143+E144+E145+E146+E147+E148+E149</f>
        <v>497</v>
      </c>
      <c r="F142" s="86">
        <f>F143+F144+F145+F146+F147+F148+F149</f>
        <v>245.30000000000004</v>
      </c>
      <c r="G142" s="111">
        <f t="shared" si="3"/>
        <v>49.35613682092556</v>
      </c>
    </row>
    <row r="143" spans="1:7" ht="41.25">
      <c r="A143" s="42" t="s">
        <v>106</v>
      </c>
      <c r="B143" s="21" t="s">
        <v>162</v>
      </c>
      <c r="C143" s="21">
        <v>540</v>
      </c>
      <c r="D143" s="23" t="s">
        <v>55</v>
      </c>
      <c r="E143" s="86">
        <v>140</v>
      </c>
      <c r="F143" s="99" t="s">
        <v>254</v>
      </c>
      <c r="G143" s="111">
        <f t="shared" si="3"/>
        <v>50</v>
      </c>
    </row>
    <row r="144" spans="1:7" ht="41.25">
      <c r="A144" s="42" t="s">
        <v>107</v>
      </c>
      <c r="B144" s="21" t="s">
        <v>163</v>
      </c>
      <c r="C144" s="21">
        <v>540</v>
      </c>
      <c r="D144" s="23" t="s">
        <v>55</v>
      </c>
      <c r="E144" s="86">
        <v>70.8</v>
      </c>
      <c r="F144" s="99" t="s">
        <v>255</v>
      </c>
      <c r="G144" s="111">
        <f t="shared" si="3"/>
        <v>50</v>
      </c>
    </row>
    <row r="145" spans="1:7" ht="41.25">
      <c r="A145" s="42" t="s">
        <v>108</v>
      </c>
      <c r="B145" s="21" t="s">
        <v>164</v>
      </c>
      <c r="C145" s="21">
        <v>540</v>
      </c>
      <c r="D145" s="23" t="s">
        <v>55</v>
      </c>
      <c r="E145" s="86">
        <v>41</v>
      </c>
      <c r="F145" s="99" t="s">
        <v>256</v>
      </c>
      <c r="G145" s="111">
        <f t="shared" si="3"/>
        <v>50</v>
      </c>
    </row>
    <row r="146" spans="1:7" ht="54.75">
      <c r="A146" s="42" t="s">
        <v>109</v>
      </c>
      <c r="B146" s="21" t="s">
        <v>165</v>
      </c>
      <c r="C146" s="21">
        <v>540</v>
      </c>
      <c r="D146" s="23" t="s">
        <v>55</v>
      </c>
      <c r="E146" s="86">
        <v>39</v>
      </c>
      <c r="F146" s="99" t="s">
        <v>257</v>
      </c>
      <c r="G146" s="111">
        <f t="shared" si="3"/>
        <v>50</v>
      </c>
    </row>
    <row r="147" spans="1:7" ht="54.75">
      <c r="A147" s="42" t="s">
        <v>110</v>
      </c>
      <c r="B147" s="21" t="s">
        <v>166</v>
      </c>
      <c r="C147" s="21">
        <v>540</v>
      </c>
      <c r="D147" s="23" t="s">
        <v>55</v>
      </c>
      <c r="E147" s="86">
        <v>54.7</v>
      </c>
      <c r="F147" s="99" t="s">
        <v>258</v>
      </c>
      <c r="G147" s="111">
        <f t="shared" si="3"/>
        <v>49.90859232175502</v>
      </c>
    </row>
    <row r="148" spans="1:7" ht="41.25">
      <c r="A148" s="42" t="s">
        <v>111</v>
      </c>
      <c r="B148" s="21" t="s">
        <v>167</v>
      </c>
      <c r="C148" s="21">
        <v>540</v>
      </c>
      <c r="D148" s="23" t="s">
        <v>55</v>
      </c>
      <c r="E148" s="86">
        <v>113.3</v>
      </c>
      <c r="F148" s="99" t="s">
        <v>259</v>
      </c>
      <c r="G148" s="111">
        <f t="shared" si="3"/>
        <v>50.044130626654905</v>
      </c>
    </row>
    <row r="149" spans="1:7" ht="72" customHeight="1">
      <c r="A149" s="42" t="s">
        <v>218</v>
      </c>
      <c r="B149" s="21" t="s">
        <v>219</v>
      </c>
      <c r="C149" s="21">
        <v>540</v>
      </c>
      <c r="D149" s="23" t="s">
        <v>55</v>
      </c>
      <c r="E149" s="86">
        <v>38.2</v>
      </c>
      <c r="F149" s="99" t="s">
        <v>260</v>
      </c>
      <c r="G149" s="111">
        <f t="shared" si="3"/>
        <v>41.623036649214654</v>
      </c>
    </row>
    <row r="150" spans="1:7" ht="54.75">
      <c r="A150" s="29" t="s">
        <v>113</v>
      </c>
      <c r="B150" s="44" t="s">
        <v>169</v>
      </c>
      <c r="C150" s="44"/>
      <c r="D150" s="24"/>
      <c r="E150" s="85">
        <f>E151</f>
        <v>90</v>
      </c>
      <c r="F150" s="85">
        <f>F151</f>
        <v>28</v>
      </c>
      <c r="G150" s="111">
        <f t="shared" si="3"/>
        <v>31.11111111111111</v>
      </c>
    </row>
    <row r="151" spans="1:7" ht="43.5" customHeight="1">
      <c r="A151" s="13" t="s">
        <v>1</v>
      </c>
      <c r="B151" s="44" t="s">
        <v>169</v>
      </c>
      <c r="C151" s="44">
        <v>244</v>
      </c>
      <c r="D151" s="45" t="s">
        <v>55</v>
      </c>
      <c r="E151" s="85">
        <v>90</v>
      </c>
      <c r="F151" s="103">
        <v>28</v>
      </c>
      <c r="G151" s="111">
        <f t="shared" si="3"/>
        <v>31.11111111111111</v>
      </c>
    </row>
    <row r="152" spans="1:7" ht="41.25">
      <c r="A152" s="134" t="s">
        <v>56</v>
      </c>
      <c r="B152" s="44" t="s">
        <v>170</v>
      </c>
      <c r="C152" s="44"/>
      <c r="D152" s="24"/>
      <c r="E152" s="85">
        <f>E153</f>
        <v>60.7</v>
      </c>
      <c r="F152" s="85" t="str">
        <f>F153</f>
        <v>0</v>
      </c>
      <c r="G152" s="111">
        <f t="shared" si="3"/>
        <v>0</v>
      </c>
    </row>
    <row r="153" spans="1:7" ht="43.5" customHeight="1">
      <c r="A153" s="13" t="s">
        <v>1</v>
      </c>
      <c r="B153" s="44" t="s">
        <v>170</v>
      </c>
      <c r="C153" s="44">
        <v>244</v>
      </c>
      <c r="D153" s="24" t="s">
        <v>55</v>
      </c>
      <c r="E153" s="85">
        <v>60.7</v>
      </c>
      <c r="F153" s="104" t="s">
        <v>235</v>
      </c>
      <c r="G153" s="111">
        <f t="shared" si="3"/>
        <v>0</v>
      </c>
    </row>
    <row r="154" spans="1:7" ht="17.25" customHeight="1">
      <c r="A154" s="13" t="s">
        <v>84</v>
      </c>
      <c r="B154" s="44" t="s">
        <v>170</v>
      </c>
      <c r="C154" s="44">
        <v>853</v>
      </c>
      <c r="D154" s="24" t="s">
        <v>55</v>
      </c>
      <c r="E154" s="85">
        <v>15</v>
      </c>
      <c r="F154" s="135">
        <v>15</v>
      </c>
      <c r="G154" s="111">
        <f t="shared" si="3"/>
        <v>100</v>
      </c>
    </row>
    <row r="155" spans="1:7" ht="69">
      <c r="A155" s="13" t="s">
        <v>57</v>
      </c>
      <c r="B155" s="44" t="s">
        <v>171</v>
      </c>
      <c r="C155" s="44"/>
      <c r="D155" s="24"/>
      <c r="E155" s="85">
        <f>E156</f>
        <v>50</v>
      </c>
      <c r="F155" s="85" t="str">
        <f>F156</f>
        <v>0</v>
      </c>
      <c r="G155" s="111">
        <f t="shared" si="3"/>
        <v>0</v>
      </c>
    </row>
    <row r="156" spans="1:7" ht="30" customHeight="1">
      <c r="A156" s="13" t="s">
        <v>1</v>
      </c>
      <c r="B156" s="44" t="s">
        <v>171</v>
      </c>
      <c r="C156" s="44">
        <v>244</v>
      </c>
      <c r="D156" s="24" t="s">
        <v>55</v>
      </c>
      <c r="E156" s="85">
        <v>50</v>
      </c>
      <c r="F156" s="104" t="s">
        <v>235</v>
      </c>
      <c r="G156" s="111">
        <f t="shared" si="3"/>
        <v>0</v>
      </c>
    </row>
    <row r="157" spans="1:7" ht="27">
      <c r="A157" s="13" t="s">
        <v>58</v>
      </c>
      <c r="B157" s="44" t="s">
        <v>172</v>
      </c>
      <c r="C157" s="44"/>
      <c r="D157" s="24"/>
      <c r="E157" s="85">
        <f>E158</f>
        <v>60</v>
      </c>
      <c r="F157" s="85" t="str">
        <f>F158</f>
        <v>0</v>
      </c>
      <c r="G157" s="111">
        <f t="shared" si="3"/>
        <v>0</v>
      </c>
    </row>
    <row r="158" spans="1:7" ht="27" customHeight="1">
      <c r="A158" s="13" t="s">
        <v>1</v>
      </c>
      <c r="B158" s="44" t="s">
        <v>172</v>
      </c>
      <c r="C158" s="44">
        <v>244</v>
      </c>
      <c r="D158" s="24" t="s">
        <v>55</v>
      </c>
      <c r="E158" s="85">
        <v>60</v>
      </c>
      <c r="F158" s="104" t="s">
        <v>235</v>
      </c>
      <c r="G158" s="111">
        <f t="shared" si="3"/>
        <v>0</v>
      </c>
    </row>
    <row r="159" spans="1:7" ht="41.25">
      <c r="A159" s="13" t="s">
        <v>59</v>
      </c>
      <c r="B159" s="44" t="s">
        <v>173</v>
      </c>
      <c r="C159" s="44"/>
      <c r="D159" s="45"/>
      <c r="E159" s="85">
        <f>E160</f>
        <v>677.6</v>
      </c>
      <c r="F159" s="85" t="str">
        <f>F160</f>
        <v>175,7</v>
      </c>
      <c r="G159" s="111">
        <f t="shared" si="3"/>
        <v>25.929752066115704</v>
      </c>
    </row>
    <row r="160" spans="1:7" ht="43.5" customHeight="1">
      <c r="A160" s="13" t="s">
        <v>1</v>
      </c>
      <c r="B160" s="44" t="s">
        <v>173</v>
      </c>
      <c r="C160" s="44">
        <v>244</v>
      </c>
      <c r="D160" s="45" t="s">
        <v>55</v>
      </c>
      <c r="E160" s="85">
        <v>677.6</v>
      </c>
      <c r="F160" s="102" t="s">
        <v>261</v>
      </c>
      <c r="G160" s="111">
        <f t="shared" si="3"/>
        <v>25.929752066115704</v>
      </c>
    </row>
    <row r="161" spans="1:7" ht="57" customHeight="1">
      <c r="A161" s="13" t="s">
        <v>174</v>
      </c>
      <c r="B161" s="44" t="s">
        <v>178</v>
      </c>
      <c r="C161" s="44"/>
      <c r="D161" s="45"/>
      <c r="E161" s="85">
        <f>E162</f>
        <v>50</v>
      </c>
      <c r="F161" s="85" t="str">
        <f>F162</f>
        <v>0</v>
      </c>
      <c r="G161" s="111">
        <f t="shared" si="3"/>
        <v>0</v>
      </c>
    </row>
    <row r="162" spans="1:7" ht="30" customHeight="1">
      <c r="A162" s="13" t="s">
        <v>1</v>
      </c>
      <c r="B162" s="44" t="s">
        <v>178</v>
      </c>
      <c r="C162" s="44">
        <v>244</v>
      </c>
      <c r="D162" s="45" t="s">
        <v>55</v>
      </c>
      <c r="E162" s="85">
        <v>50</v>
      </c>
      <c r="F162" s="102" t="s">
        <v>235</v>
      </c>
      <c r="G162" s="111">
        <f t="shared" si="3"/>
        <v>0</v>
      </c>
    </row>
    <row r="163" spans="1:7" ht="42" customHeight="1">
      <c r="A163" s="13" t="s">
        <v>193</v>
      </c>
      <c r="B163" s="44" t="s">
        <v>194</v>
      </c>
      <c r="C163" s="44"/>
      <c r="D163" s="45"/>
      <c r="E163" s="85">
        <f>E164</f>
        <v>50</v>
      </c>
      <c r="F163" s="85" t="str">
        <f>F164</f>
        <v>0</v>
      </c>
      <c r="G163" s="111">
        <f t="shared" si="3"/>
        <v>0</v>
      </c>
    </row>
    <row r="164" spans="1:7" ht="30" customHeight="1">
      <c r="A164" s="13" t="s">
        <v>1</v>
      </c>
      <c r="B164" s="44" t="s">
        <v>194</v>
      </c>
      <c r="C164" s="44">
        <v>244</v>
      </c>
      <c r="D164" s="45" t="s">
        <v>55</v>
      </c>
      <c r="E164" s="85">
        <v>50</v>
      </c>
      <c r="F164" s="102" t="s">
        <v>235</v>
      </c>
      <c r="G164" s="111">
        <f t="shared" si="3"/>
        <v>0</v>
      </c>
    </row>
    <row r="165" spans="1:7" ht="27">
      <c r="A165" s="46" t="s">
        <v>63</v>
      </c>
      <c r="B165" s="21" t="s">
        <v>262</v>
      </c>
      <c r="C165" s="21"/>
      <c r="D165" s="76" t="s">
        <v>64</v>
      </c>
      <c r="E165" s="113">
        <f>E166+E168+E169</f>
        <v>233.7</v>
      </c>
      <c r="F165" s="113">
        <f>F166+F168+F169</f>
        <v>104</v>
      </c>
      <c r="G165" s="79">
        <f t="shared" si="3"/>
        <v>44.501497646555414</v>
      </c>
    </row>
    <row r="166" spans="1:7" ht="40.5" customHeight="1">
      <c r="A166" s="42" t="s">
        <v>114</v>
      </c>
      <c r="B166" s="21" t="s">
        <v>175</v>
      </c>
      <c r="C166" s="21"/>
      <c r="D166" s="23"/>
      <c r="E166" s="86">
        <f>E167</f>
        <v>179.6</v>
      </c>
      <c r="F166" s="86" t="str">
        <f>F167</f>
        <v>81,9</v>
      </c>
      <c r="G166" s="111">
        <f t="shared" si="3"/>
        <v>45.60133630289533</v>
      </c>
    </row>
    <row r="167" spans="1:7" ht="39" customHeight="1">
      <c r="A167" s="13" t="s">
        <v>51</v>
      </c>
      <c r="B167" s="21" t="s">
        <v>175</v>
      </c>
      <c r="C167" s="50">
        <v>121</v>
      </c>
      <c r="D167" s="51" t="s">
        <v>64</v>
      </c>
      <c r="E167" s="87">
        <v>179.6</v>
      </c>
      <c r="F167" s="105" t="s">
        <v>263</v>
      </c>
      <c r="G167" s="111">
        <f t="shared" si="3"/>
        <v>45.60133630289533</v>
      </c>
    </row>
    <row r="168" spans="1:7" ht="44.25" customHeight="1">
      <c r="A168" s="13" t="s">
        <v>152</v>
      </c>
      <c r="B168" s="21" t="s">
        <v>175</v>
      </c>
      <c r="C168" s="50">
        <v>129</v>
      </c>
      <c r="D168" s="51" t="s">
        <v>64</v>
      </c>
      <c r="E168" s="87">
        <v>54.1</v>
      </c>
      <c r="F168" s="105" t="s">
        <v>264</v>
      </c>
      <c r="G168" s="111">
        <f t="shared" si="3"/>
        <v>40.85027726432532</v>
      </c>
    </row>
    <row r="169" spans="1:7" ht="32.25" customHeight="1">
      <c r="A169" s="13" t="s">
        <v>1</v>
      </c>
      <c r="B169" s="21" t="s">
        <v>175</v>
      </c>
      <c r="C169" s="50">
        <v>244</v>
      </c>
      <c r="D169" s="51" t="s">
        <v>64</v>
      </c>
      <c r="E169" s="87">
        <v>0</v>
      </c>
      <c r="F169" s="105" t="s">
        <v>235</v>
      </c>
      <c r="G169" s="111"/>
    </row>
    <row r="170" spans="1:7" ht="15">
      <c r="A170" s="13" t="s">
        <v>115</v>
      </c>
      <c r="B170" s="50"/>
      <c r="C170" s="50"/>
      <c r="D170" s="77" t="s">
        <v>116</v>
      </c>
      <c r="E170" s="114">
        <f>E171+E174</f>
        <v>966.7</v>
      </c>
      <c r="F170" s="114">
        <f>F171+F174</f>
        <v>399.8</v>
      </c>
      <c r="G170" s="79">
        <f t="shared" si="3"/>
        <v>41.35719457949726</v>
      </c>
    </row>
    <row r="171" spans="1:7" ht="15">
      <c r="A171" s="52" t="s">
        <v>65</v>
      </c>
      <c r="B171" s="50"/>
      <c r="C171" s="50"/>
      <c r="D171" s="77" t="s">
        <v>66</v>
      </c>
      <c r="E171" s="114">
        <f>E173</f>
        <v>508.7</v>
      </c>
      <c r="F171" s="114" t="str">
        <f>F173</f>
        <v>254,3</v>
      </c>
      <c r="G171" s="79">
        <f t="shared" si="3"/>
        <v>49.99017102417929</v>
      </c>
    </row>
    <row r="172" spans="1:7" ht="27" customHeight="1">
      <c r="A172" s="47" t="s">
        <v>117</v>
      </c>
      <c r="B172" s="50" t="s">
        <v>176</v>
      </c>
      <c r="C172" s="44"/>
      <c r="D172" s="45"/>
      <c r="E172" s="85">
        <f>E173</f>
        <v>508.7</v>
      </c>
      <c r="F172" s="85" t="str">
        <f>F173</f>
        <v>254,3</v>
      </c>
      <c r="G172" s="111">
        <f t="shared" si="3"/>
        <v>49.99017102417929</v>
      </c>
    </row>
    <row r="173" spans="1:7" ht="26.25" customHeight="1">
      <c r="A173" s="48" t="s">
        <v>67</v>
      </c>
      <c r="B173" s="50" t="s">
        <v>176</v>
      </c>
      <c r="C173" s="44">
        <v>321</v>
      </c>
      <c r="D173" s="49" t="s">
        <v>66</v>
      </c>
      <c r="E173" s="85">
        <v>508.7</v>
      </c>
      <c r="F173" s="98" t="s">
        <v>265</v>
      </c>
      <c r="G173" s="111">
        <f t="shared" si="3"/>
        <v>49.99017102417929</v>
      </c>
    </row>
    <row r="174" spans="1:7" ht="27">
      <c r="A174" s="42" t="s">
        <v>68</v>
      </c>
      <c r="B174" s="21"/>
      <c r="C174" s="21"/>
      <c r="D174" s="76" t="s">
        <v>69</v>
      </c>
      <c r="E174" s="113">
        <f>E175</f>
        <v>458</v>
      </c>
      <c r="F174" s="113" t="str">
        <f>F175</f>
        <v>145,5</v>
      </c>
      <c r="G174" s="79">
        <f t="shared" si="3"/>
        <v>31.768558951965066</v>
      </c>
    </row>
    <row r="175" spans="1:7" ht="27">
      <c r="A175" s="27" t="s">
        <v>48</v>
      </c>
      <c r="B175" s="21" t="s">
        <v>177</v>
      </c>
      <c r="C175" s="21"/>
      <c r="D175" s="23"/>
      <c r="E175" s="86">
        <f>E176</f>
        <v>458</v>
      </c>
      <c r="F175" s="86" t="str">
        <f>F176</f>
        <v>145,5</v>
      </c>
      <c r="G175" s="111">
        <f t="shared" si="3"/>
        <v>31.768558951965066</v>
      </c>
    </row>
    <row r="176" spans="1:7" ht="29.25" customHeight="1">
      <c r="A176" s="27" t="s">
        <v>1</v>
      </c>
      <c r="B176" s="21" t="s">
        <v>177</v>
      </c>
      <c r="C176" s="21">
        <v>244</v>
      </c>
      <c r="D176" s="23" t="s">
        <v>69</v>
      </c>
      <c r="E176" s="86">
        <v>458</v>
      </c>
      <c r="F176" s="99" t="s">
        <v>266</v>
      </c>
      <c r="G176" s="111">
        <f t="shared" si="3"/>
        <v>31.768558951965066</v>
      </c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92" ht="33" customHeight="1"/>
    <row r="199" ht="31.5" customHeight="1"/>
    <row r="205" ht="29.25" customHeight="1"/>
    <row r="208" ht="33.75" customHeight="1">
      <c r="F208" s="20"/>
    </row>
    <row r="210" ht="33.75" customHeight="1"/>
    <row r="226" ht="20.25" customHeight="1"/>
  </sheetData>
  <sheetProtection/>
  <autoFilter ref="A9:G9"/>
  <mergeCells count="3">
    <mergeCell ref="A5:E5"/>
    <mergeCell ref="A6:E6"/>
    <mergeCell ref="B2:G2"/>
  </mergeCells>
  <printOptions/>
  <pageMargins left="0.7874015748031497" right="0.3937007874015748" top="0" bottom="0" header="0" footer="0"/>
  <pageSetup fitToHeight="0" fitToWidth="1" horizontalDpi="600" verticalDpi="600" orientation="portrait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2017-08-21T07:38:24Z</cp:lastPrinted>
  <dcterms:created xsi:type="dcterms:W3CDTF">2002-03-11T10:22:12Z</dcterms:created>
  <dcterms:modified xsi:type="dcterms:W3CDTF">2017-08-21T07:39:04Z</dcterms:modified>
  <cp:category/>
  <cp:version/>
  <cp:contentType/>
  <cp:contentStatus/>
</cp:coreProperties>
</file>