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embeddings/oleObject12.bin" ContentType="application/vnd.openxmlformats-officedocument.oleObject"/>
  <Override PartName="/xl/embeddings/oleObject13.bin" ContentType="application/vnd.openxmlformats-officedocument.oleObject"/>
  <Override PartName="/xl/embeddings/oleObject14.bin" ContentType="application/vnd.openxmlformats-officedocument.oleObject"/>
  <Override PartName="/xl/embeddings/oleObject15.bin" ContentType="application/vnd.openxmlformats-officedocument.oleObject"/>
  <Override PartName="/xl/embeddings/oleObject16.bin" ContentType="application/vnd.openxmlformats-officedocument.oleObject"/>
  <Override PartName="/xl/embeddings/oleObject17.bin" ContentType="application/vnd.openxmlformats-officedocument.oleObject"/>
  <Override PartName="/xl/embeddings/oleObject18.bin" ContentType="application/vnd.openxmlformats-officedocument.oleObject"/>
  <Override PartName="/xl/embeddings/oleObject19.bin" ContentType="application/vnd.openxmlformats-officedocument.oleObject"/>
  <Override PartName="/xl/embeddings/oleObject20.bin" ContentType="application/vnd.openxmlformats-officedocument.oleObject"/>
  <Override PartName="/xl/embeddings/oleObject21.bin" ContentType="application/vnd.openxmlformats-officedocument.oleObject"/>
  <Override PartName="/xl/embeddings/oleObject22.bin" ContentType="application/vnd.openxmlformats-officedocument.oleObject"/>
  <Override PartName="/xl/embeddings/oleObject23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showInkAnnotation="0" defaultThemeVersion="124226"/>
  <bookViews>
    <workbookView xWindow="120" yWindow="465" windowWidth="15120" windowHeight="7650" tabRatio="952" activeTab="1"/>
  </bookViews>
  <sheets>
    <sheet name="Титул." sheetId="18" r:id="rId1"/>
    <sheet name="Форма целиком" sheetId="1" r:id="rId2"/>
  </sheets>
  <definedNames>
    <definedName name="_ftn1" localSheetId="1">'Форма целиком'!$A$300</definedName>
    <definedName name="_ftn2" localSheetId="1">'Форма целиком'!$A$301</definedName>
    <definedName name="_ftn3" localSheetId="1">'Форма целиком'!$A$302</definedName>
    <definedName name="_ftnref1" localSheetId="1">'Форма целиком'!$B$41</definedName>
    <definedName name="_ftnref2" localSheetId="1">'Форма целиком'!$B$43</definedName>
    <definedName name="_ftnref3" localSheetId="1">'Форма целиком'!$C$43</definedName>
    <definedName name="_Ref346553369" localSheetId="1">'Форма целиком'!#REF!</definedName>
    <definedName name="_xlnm.Print_Area" localSheetId="1">'Форма целиком'!$A$1:$I$301</definedName>
  </definedNames>
  <calcPr calcId="152511"/>
</workbook>
</file>

<file path=xl/calcChain.xml><?xml version="1.0" encoding="utf-8"?>
<calcChain xmlns="http://schemas.openxmlformats.org/spreadsheetml/2006/main">
  <c r="D192" i="1" l="1"/>
  <c r="D194" i="1" s="1"/>
  <c r="D204" i="1" s="1"/>
  <c r="D111" i="1"/>
  <c r="D101" i="1"/>
  <c r="D11" i="1"/>
  <c r="E285" i="1"/>
  <c r="F285" i="1"/>
  <c r="G285" i="1"/>
  <c r="H285" i="1"/>
  <c r="D285" i="1"/>
  <c r="E280" i="1"/>
  <c r="F280" i="1"/>
  <c r="G280" i="1"/>
  <c r="H280" i="1"/>
  <c r="D280" i="1"/>
  <c r="E209" i="1"/>
  <c r="F209" i="1"/>
  <c r="G209" i="1" s="1"/>
  <c r="H209" i="1" s="1"/>
  <c r="E169" i="1"/>
  <c r="F169" i="1" s="1"/>
  <c r="G169" i="1" s="1"/>
  <c r="H169" i="1" s="1"/>
  <c r="E118" i="1"/>
  <c r="F118" i="1"/>
  <c r="G118" i="1" s="1"/>
  <c r="H118" i="1" s="1"/>
  <c r="E116" i="1"/>
  <c r="F116" i="1" s="1"/>
  <c r="E114" i="1"/>
  <c r="E109" i="1"/>
  <c r="F109" i="1" s="1"/>
  <c r="G109" i="1" s="1"/>
  <c r="H109" i="1" s="1"/>
  <c r="E107" i="1"/>
  <c r="F107" i="1" s="1"/>
  <c r="G107" i="1" s="1"/>
  <c r="H107" i="1" s="1"/>
  <c r="E105" i="1"/>
  <c r="F105" i="1" s="1"/>
  <c r="E91" i="1"/>
  <c r="F91" i="1" s="1"/>
  <c r="G91" i="1" s="1"/>
  <c r="H91" i="1" s="1"/>
  <c r="E88" i="1"/>
  <c r="F88" i="1" s="1"/>
  <c r="G88" i="1" s="1"/>
  <c r="H88" i="1" s="1"/>
  <c r="E85" i="1"/>
  <c r="F85" i="1" s="1"/>
  <c r="G85" i="1" s="1"/>
  <c r="H85" i="1" s="1"/>
  <c r="E82" i="1"/>
  <c r="F82" i="1" s="1"/>
  <c r="G82" i="1" s="1"/>
  <c r="H82" i="1" s="1"/>
  <c r="E79" i="1"/>
  <c r="F79" i="1" s="1"/>
  <c r="G79" i="1" s="1"/>
  <c r="H79" i="1" s="1"/>
  <c r="E76" i="1"/>
  <c r="F76" i="1" s="1"/>
  <c r="G76" i="1" s="1"/>
  <c r="H76" i="1" s="1"/>
  <c r="E73" i="1"/>
  <c r="F73" i="1" s="1"/>
  <c r="G73" i="1" s="1"/>
  <c r="H73" i="1" s="1"/>
  <c r="E70" i="1"/>
  <c r="F70" i="1" s="1"/>
  <c r="G70" i="1" s="1"/>
  <c r="H70" i="1" s="1"/>
  <c r="E67" i="1"/>
  <c r="F67" i="1" s="1"/>
  <c r="G67" i="1" s="1"/>
  <c r="H67" i="1" s="1"/>
  <c r="E64" i="1"/>
  <c r="F64" i="1" s="1"/>
  <c r="G64" i="1" s="1"/>
  <c r="H64" i="1" s="1"/>
  <c r="E61" i="1"/>
  <c r="F61" i="1" s="1"/>
  <c r="G61" i="1" s="1"/>
  <c r="H61" i="1" s="1"/>
  <c r="E58" i="1"/>
  <c r="F58" i="1" s="1"/>
  <c r="G58" i="1" s="1"/>
  <c r="H58" i="1" s="1"/>
  <c r="E55" i="1"/>
  <c r="F55" i="1" s="1"/>
  <c r="G55" i="1" s="1"/>
  <c r="H55" i="1" s="1"/>
  <c r="E52" i="1"/>
  <c r="F52" i="1" s="1"/>
  <c r="G52" i="1" s="1"/>
  <c r="H52" i="1" s="1"/>
  <c r="E42" i="1"/>
  <c r="F42" i="1" s="1"/>
  <c r="G42" i="1" s="1"/>
  <c r="H42" i="1" s="1"/>
  <c r="D13" i="1"/>
  <c r="D98" i="1"/>
  <c r="E166" i="1"/>
  <c r="F166" i="1"/>
  <c r="G166" i="1" s="1"/>
  <c r="H166" i="1" s="1"/>
  <c r="E111" i="1"/>
  <c r="F114" i="1"/>
  <c r="G114" i="1" s="1"/>
  <c r="G34" i="1"/>
  <c r="H34" i="1"/>
  <c r="F34" i="1"/>
  <c r="E34" i="1"/>
  <c r="D255" i="1"/>
  <c r="E255" i="1"/>
  <c r="F255" i="1"/>
  <c r="G255" i="1"/>
  <c r="G266" i="1" s="1"/>
  <c r="H255" i="1"/>
  <c r="H266" i="1" s="1"/>
  <c r="H232" i="1"/>
  <c r="D232" i="1"/>
  <c r="D266" i="1"/>
  <c r="E232" i="1"/>
  <c r="E266" i="1"/>
  <c r="F232" i="1"/>
  <c r="F266" i="1"/>
  <c r="G232" i="1"/>
  <c r="E227" i="1"/>
  <c r="F227" i="1"/>
  <c r="G227" i="1"/>
  <c r="H227" i="1"/>
  <c r="H152" i="1"/>
  <c r="G152" i="1"/>
  <c r="F152" i="1"/>
  <c r="E152" i="1"/>
  <c r="E11" i="1"/>
  <c r="E12" i="1"/>
  <c r="E13" i="1"/>
  <c r="F11" i="1"/>
  <c r="E192" i="1"/>
  <c r="E194" i="1" s="1"/>
  <c r="E204" i="1" s="1"/>
  <c r="E20" i="1"/>
  <c r="E17" i="1"/>
  <c r="E18" i="1"/>
  <c r="F13" i="1"/>
  <c r="F18" i="1" s="1"/>
  <c r="F192" i="1"/>
  <c r="F194" i="1" s="1"/>
  <c r="F204" i="1" s="1"/>
  <c r="G11" i="1"/>
  <c r="G12" i="1" s="1"/>
  <c r="G13" i="1"/>
  <c r="G20" i="1" s="1"/>
  <c r="H13" i="1"/>
  <c r="H18" i="1" s="1"/>
  <c r="H11" i="1"/>
  <c r="H12" i="1" s="1"/>
  <c r="E19" i="1"/>
  <c r="G192" i="1"/>
  <c r="G194" i="1" s="1"/>
  <c r="G204" i="1" s="1"/>
  <c r="E41" i="1"/>
  <c r="G18" i="1"/>
  <c r="H192" i="1"/>
  <c r="H194" i="1" s="1"/>
  <c r="H204" i="1" s="1"/>
  <c r="G116" i="1" l="1"/>
  <c r="H116" i="1" s="1"/>
  <c r="F111" i="1"/>
  <c r="H17" i="1"/>
  <c r="H19" i="1" s="1"/>
  <c r="F12" i="1"/>
  <c r="F17" i="1"/>
  <c r="F19" i="1" s="1"/>
  <c r="H114" i="1"/>
  <c r="H111" i="1" s="1"/>
  <c r="G111" i="1"/>
  <c r="G105" i="1"/>
  <c r="F101" i="1"/>
  <c r="F98" i="1" s="1"/>
  <c r="H20" i="1"/>
  <c r="G17" i="1"/>
  <c r="G19" i="1" s="1"/>
  <c r="F20" i="1"/>
  <c r="E101" i="1"/>
  <c r="E98" i="1" s="1"/>
  <c r="H105" i="1" l="1"/>
  <c r="H101" i="1" s="1"/>
  <c r="H98" i="1" s="1"/>
  <c r="G101" i="1"/>
  <c r="G98" i="1" s="1"/>
</calcChain>
</file>

<file path=xl/sharedStrings.xml><?xml version="1.0" encoding="utf-8"?>
<sst xmlns="http://schemas.openxmlformats.org/spreadsheetml/2006/main" count="700" uniqueCount="353">
  <si>
    <t>3.2.2.1</t>
  </si>
  <si>
    <t>3.2.2.2</t>
  </si>
  <si>
    <t>3.2.2.3</t>
  </si>
  <si>
    <t>3.2.3</t>
  </si>
  <si>
    <t xml:space="preserve">Инвестиции в основной капитал, осуществляемые организациями, находящимися на территории муниципального образования </t>
  </si>
  <si>
    <t>В том числе по видам экономической деятельности:</t>
  </si>
  <si>
    <t>Отгружено товаров собственного производства, выполнено работ и услуг собственными силами (без субъектов малого предпринимательства)</t>
  </si>
  <si>
    <t>Объем отгруженных товаров собственного производства, выполненных работ и услуг собственными силами по видам экономической деятельности "Добыча полезных ископаемых"</t>
  </si>
  <si>
    <t>Общая площадь жилых помещений, приходящаяся в среднем на одного жителя – всего</t>
  </si>
  <si>
    <t xml:space="preserve">Введено в действие индивидуальных жилых домов на территории  муниципального образования </t>
  </si>
  <si>
    <t>Введено в действие жилых домов на территории муниципального образования</t>
  </si>
  <si>
    <t>Объем работ, выполненных по виду деятельности "Строительство"</t>
  </si>
  <si>
    <t>Производство прочих неметаллических и минеральных продуктов</t>
  </si>
  <si>
    <t xml:space="preserve">Текстильное и швейное производство </t>
  </si>
  <si>
    <t xml:space="preserve">Производство кожи, изделий из кожи и производство обуви </t>
  </si>
  <si>
    <t xml:space="preserve">Обработка древесины и производство изделий из дерева </t>
  </si>
  <si>
    <t xml:space="preserve">Химическое производство </t>
  </si>
  <si>
    <t xml:space="preserve">Производство резиновых и пластмассовых изделий </t>
  </si>
  <si>
    <t xml:space="preserve">Производство электрооборудования, электронного и оптического оборудования </t>
  </si>
  <si>
    <t xml:space="preserve">Производство транспортных средств и оборудования </t>
  </si>
  <si>
    <t xml:space="preserve">Прочие производства </t>
  </si>
  <si>
    <t xml:space="preserve">Объем платных услуг населению </t>
  </si>
  <si>
    <t>6</t>
  </si>
  <si>
    <t>7</t>
  </si>
  <si>
    <t>8</t>
  </si>
  <si>
    <t xml:space="preserve">Тыс. руб. в ценах соотв. лет </t>
  </si>
  <si>
    <t>налоги на имущество физ. лиц</t>
  </si>
  <si>
    <t>Тыс. дкл.</t>
  </si>
  <si>
    <t>Млн. пар</t>
  </si>
  <si>
    <t>Млн. шт.</t>
  </si>
  <si>
    <t>Млн. куб. м</t>
  </si>
  <si>
    <t>Млн. тонн</t>
  </si>
  <si>
    <t>Млн. условных кирпичей</t>
  </si>
  <si>
    <t>Млрд. кВт. ч.</t>
  </si>
  <si>
    <t>километр</t>
  </si>
  <si>
    <t>Ед./пос. в смену</t>
  </si>
  <si>
    <t>Муниципальный долг</t>
  </si>
  <si>
    <t>Собственные средства предприятий</t>
  </si>
  <si>
    <t>Федерального бюджета</t>
  </si>
  <si>
    <t>Миграционный прирост (-убыль)</t>
  </si>
  <si>
    <t>1.1.1</t>
  </si>
  <si>
    <t>в том числе</t>
  </si>
  <si>
    <t>В сельскохозяйственных организациях</t>
  </si>
  <si>
    <t>В хозяйствах населения</t>
  </si>
  <si>
    <t xml:space="preserve">В крестьянских (фермерских) хозяйствах и у индивидуальных предпринимателей </t>
  </si>
  <si>
    <t>Расходы на Образование</t>
  </si>
  <si>
    <t>Расходы на Культуру и кинематографию</t>
  </si>
  <si>
    <t xml:space="preserve">Расходы на Социальную политику </t>
  </si>
  <si>
    <t>Расходы на физическую культуру и спорт</t>
  </si>
  <si>
    <t>Заемные средства других организаций</t>
  </si>
  <si>
    <t>3.2.4</t>
  </si>
  <si>
    <t xml:space="preserve">Бюджет муниципального образования </t>
  </si>
  <si>
    <t>Численность населения на 1 января текущего года</t>
  </si>
  <si>
    <t>Среднесписочная численность работников крупных и средних предприятий и некоммерческих организаций</t>
  </si>
  <si>
    <t xml:space="preserve">Среднемесячная заработная плата работников крупных и средних предприятий и некоммерческих организаций 
</t>
  </si>
  <si>
    <t>Рублей в ценах соотв. лет</t>
  </si>
  <si>
    <t>Фонд начисленной заработной платы работников крупных и средних предприятий и некоммерческих организаций</t>
  </si>
  <si>
    <t>Тыс. руб. в ценах соотв. Лет</t>
  </si>
  <si>
    <t>Протяженность автодорог общего пользования местного значения (на конец года)</t>
  </si>
  <si>
    <r>
      <t xml:space="preserve">Протяженность автодорог общего пользования местного значения с твердым покрытием, </t>
    </r>
    <r>
      <rPr>
        <sz val="10"/>
        <color indexed="8"/>
        <rFont val="Arial"/>
        <family val="2"/>
        <charset val="204"/>
      </rPr>
      <t xml:space="preserve"> (на конец года)
</t>
    </r>
  </si>
  <si>
    <r>
      <t>Удельный вес автомобильных дорог</t>
    </r>
    <r>
      <rPr>
        <sz val="10"/>
        <color indexed="10"/>
        <rFont val="Arial"/>
        <family val="2"/>
        <charset val="204"/>
      </rPr>
      <t xml:space="preserve"> </t>
    </r>
    <r>
      <rPr>
        <sz val="10"/>
        <color indexed="8"/>
        <rFont val="Arial"/>
        <family val="2"/>
        <charset val="204"/>
      </rPr>
      <t>с твердым покрытием в общей протяженности автомобильных дорог общего пользования</t>
    </r>
  </si>
  <si>
    <t>Оценка</t>
  </si>
  <si>
    <t>Численность населения среднегодовая</t>
  </si>
  <si>
    <t>Оценка 2016</t>
  </si>
  <si>
    <t xml:space="preserve">Оценка 2016 </t>
  </si>
  <si>
    <t>Таблица 2 — Форма «Основные показатели прогноза социально-экономического развития муниципального образования на 2016 год (очередной финансовый год) и плановый период 2017-2019 годов (на среднесрочный период)»</t>
  </si>
  <si>
    <t>41</t>
  </si>
  <si>
    <t>Лекарственные препараты</t>
  </si>
  <si>
    <t>Упак.</t>
  </si>
  <si>
    <t>42</t>
  </si>
  <si>
    <t>Продукция производственно-технического назначения</t>
  </si>
  <si>
    <t>Тонн/год</t>
  </si>
  <si>
    <t>Шт.</t>
  </si>
  <si>
    <t>Пог. метр</t>
  </si>
  <si>
    <t>Образование</t>
  </si>
  <si>
    <t>Предоставление прочих коммунальных, социальных и персональных услуг</t>
  </si>
  <si>
    <t>Деятельность по организации отдыха и развлечений, культуры и спорта</t>
  </si>
  <si>
    <t>МУНИЦИПАЛЬНОЕ ОБРАЗОВАНИЕ НОВОСВЕТСКОЕ СЕЛЬСКОЕ ПОСЕЛЕНИЕ</t>
  </si>
  <si>
    <t xml:space="preserve">ОСНОВНЫЕ ПОКАЗАТЕЛИ ПРОГНОЗА </t>
  </si>
  <si>
    <t>СОЦИАЛЬНО-ЭКОНОМИЧЕСКОГО РАЗВИТИЯ</t>
  </si>
  <si>
    <t xml:space="preserve">МО Новосветское сельское поселение </t>
  </si>
  <si>
    <t>Гатчинского муниципального района</t>
  </si>
  <si>
    <t xml:space="preserve">    2016 год</t>
  </si>
  <si>
    <t xml:space="preserve"> на 2016 год и плановый период 2017-2019 годов</t>
  </si>
  <si>
    <t>№ п/п</t>
  </si>
  <si>
    <t>Наименование, раздела, показателя</t>
  </si>
  <si>
    <t>Единица измерения</t>
  </si>
  <si>
    <t>Отчет</t>
  </si>
  <si>
    <t>Прогноз</t>
  </si>
  <si>
    <t>I</t>
  </si>
  <si>
    <t>Демографические показатели</t>
  </si>
  <si>
    <t xml:space="preserve">Изменение к предыдущему году </t>
  </si>
  <si>
    <t>%</t>
  </si>
  <si>
    <t>В том числе:</t>
  </si>
  <si>
    <t>Городского</t>
  </si>
  <si>
    <t>Сельского</t>
  </si>
  <si>
    <t>Изменение к предыдущему году</t>
  </si>
  <si>
    <t>Человек</t>
  </si>
  <si>
    <t>Общий коэффициент рождаемости</t>
  </si>
  <si>
    <t>Чел. на 1 тыс. чел. населения</t>
  </si>
  <si>
    <t>Общий коэффициент смертности</t>
  </si>
  <si>
    <t>Коэффициент естественного прироста (убыли)</t>
  </si>
  <si>
    <t>Коэффициент миграционного прироста (убыли)</t>
  </si>
  <si>
    <t>II</t>
  </si>
  <si>
    <t>в том числе:</t>
  </si>
  <si>
    <t>III</t>
  </si>
  <si>
    <t>Промышленное производство</t>
  </si>
  <si>
    <t>Индекс промышленного производства</t>
  </si>
  <si>
    <t>% к предыдущему году в сопоставимых ценах</t>
  </si>
  <si>
    <t>Индекс-дефлятор[1]</t>
  </si>
  <si>
    <t>% к предыдущему году</t>
  </si>
  <si>
    <t>Тыс. руб. в ценах соотв. лет</t>
  </si>
  <si>
    <t>Индекс производства[2]</t>
  </si>
  <si>
    <t>% к предыдущему году в сопоставимых ценах[3]</t>
  </si>
  <si>
    <t>Индекс-дефлятор</t>
  </si>
  <si>
    <t>Объем отгруженных товаров собственного производства, выполненных работ и услуг собственными силами по разделу «Обрабатывающие производства»</t>
  </si>
  <si>
    <t xml:space="preserve">Индекс производства </t>
  </si>
  <si>
    <t>Производство пищевых продуктов, включая напитки, и табака</t>
  </si>
  <si>
    <t>Целлюлозно-бумажное производство, издательская и полиграфическая деятельность</t>
  </si>
  <si>
    <t>Производство кокса, нефтепродуктов</t>
  </si>
  <si>
    <t>Металлургическое производство и производство готовых металлических изделий</t>
  </si>
  <si>
    <t>Производство машин и оборудования (без производства оружия и боеприпасов)</t>
  </si>
  <si>
    <t>Объем отгруженных товаров собственного производства, выполненных работ и услуг собственными силами по разделу «Производство и распределение электроэнергии, газа и воды»</t>
  </si>
  <si>
    <t>IV</t>
  </si>
  <si>
    <t>Сельское хозяйство</t>
  </si>
  <si>
    <t>Индекс производства</t>
  </si>
  <si>
    <t>V</t>
  </si>
  <si>
    <t>Производство важнейших видов продукции в натуральном выражении</t>
  </si>
  <si>
    <t xml:space="preserve">Валовой сбор зерна (в весе после доработки) </t>
  </si>
  <si>
    <t>Тыс. тонн</t>
  </si>
  <si>
    <t>Валовой сбор картофеля</t>
  </si>
  <si>
    <t>Валовой сбор овощей</t>
  </si>
  <si>
    <t>Скот и птица на убой (в живом весе)</t>
  </si>
  <si>
    <t>Молоко</t>
  </si>
  <si>
    <t>Яйца</t>
  </si>
  <si>
    <t>Млн штук</t>
  </si>
  <si>
    <t>Мясо, включая субпродукты 1 категории</t>
  </si>
  <si>
    <t>Цельномолочная продукция (в пересчете на молоко)</t>
  </si>
  <si>
    <t>Мясо и субпродукты пищевые убойных животных</t>
  </si>
  <si>
    <t>Мясо и субпродукты пищевые домашней птицы</t>
  </si>
  <si>
    <t>Масло сливочное и пасты масляные</t>
  </si>
  <si>
    <t>Масло подсолнечное нерафинированное и его фракции</t>
  </si>
  <si>
    <t>Рыба и продукты рыбные переработанные и консервированные</t>
  </si>
  <si>
    <t>Вина столовые</t>
  </si>
  <si>
    <t>Напитки слабоалкогольные с содержанием этилового спирта не более 9 %</t>
  </si>
  <si>
    <t>Трикотажные изделия</t>
  </si>
  <si>
    <t xml:space="preserve">Обувь  </t>
  </si>
  <si>
    <t>Лесоматериалы, продольно распиленные или расколотые, разделенные на слои или лущеные, толщиной более 6 мм, шпалы железнодорожные или трамвайные деревянные, непропитанные</t>
  </si>
  <si>
    <t>Бумага</t>
  </si>
  <si>
    <t>Бензин автомобильный</t>
  </si>
  <si>
    <t>Топливо дизельное</t>
  </si>
  <si>
    <t>Масла нефтяные смазочные</t>
  </si>
  <si>
    <t>Мазут топочный</t>
  </si>
  <si>
    <t>Удобрения минеральные или химические в пересчете на 100% питательных веществ</t>
  </si>
  <si>
    <t>Полимеры этилена в первичных формах</t>
  </si>
  <si>
    <t>Тонн</t>
  </si>
  <si>
    <t>Портландцемент, цемент глиноземистый, цемент шлаковый и аналогичные цементы гидравлические</t>
  </si>
  <si>
    <t>Кирпич строительный (включая камни) из цемента, бетона или искусственного камня</t>
  </si>
  <si>
    <t>Тыс. шт.</t>
  </si>
  <si>
    <t>Автомобили легковые</t>
  </si>
  <si>
    <t>Электроэнергия</t>
  </si>
  <si>
    <t>40.1</t>
  </si>
  <si>
    <t>В том числе произведенная:</t>
  </si>
  <si>
    <t>атомными электростанциями</t>
  </si>
  <si>
    <t>40.2</t>
  </si>
  <si>
    <t>тепловыми электростанциями</t>
  </si>
  <si>
    <t>40.3</t>
  </si>
  <si>
    <t>гидроэлектростанциями</t>
  </si>
  <si>
    <t>…</t>
  </si>
  <si>
    <t>Другие виды продукции (указать какие)</t>
  </si>
  <si>
    <t>В натуральном выражении</t>
  </si>
  <si>
    <t>VI</t>
  </si>
  <si>
    <t>Потребительский рынок</t>
  </si>
  <si>
    <t xml:space="preserve">Оборот розничной торговли к предыдущему году </t>
  </si>
  <si>
    <t>% в сопоставимых ценах</t>
  </si>
  <si>
    <t>Оборот общественного питания к предыдущему году</t>
  </si>
  <si>
    <t>Объем платных услуг населению к предыдущему году</t>
  </si>
  <si>
    <t>VII</t>
  </si>
  <si>
    <t>Инвестиции</t>
  </si>
  <si>
    <t>Индекс физического объема инвестиций в основной капитал</t>
  </si>
  <si>
    <t>Сельское хозяйство, охота и лесное хозяйство</t>
  </si>
  <si>
    <t>Добыча полезных ископаемых</t>
  </si>
  <si>
    <t>Обрабатывающие производства</t>
  </si>
  <si>
    <t xml:space="preserve"> Производство и распределение электроэнергии, газа и воды</t>
  </si>
  <si>
    <t>Строительство</t>
  </si>
  <si>
    <t>Другие виды экономической деятельности (указать какие)</t>
  </si>
  <si>
    <t xml:space="preserve">Инвестиции в основной капитал по источникам финансирования: </t>
  </si>
  <si>
    <t>Привлеченные средства</t>
  </si>
  <si>
    <t>Из них:</t>
  </si>
  <si>
    <t>Кредиты банков</t>
  </si>
  <si>
    <t>Бюджетные средства</t>
  </si>
  <si>
    <t>Из федерального бюджета</t>
  </si>
  <si>
    <t>Из областного бюджета</t>
  </si>
  <si>
    <t>Из бюджета муниципального образования</t>
  </si>
  <si>
    <t>Из средств внебюджетных фондов</t>
  </si>
  <si>
    <t>Прочие</t>
  </si>
  <si>
    <t>VIII</t>
  </si>
  <si>
    <t xml:space="preserve">Кв. метров общей площади </t>
  </si>
  <si>
    <t>В том числе за счет средств:</t>
  </si>
  <si>
    <t>Областного бюджета</t>
  </si>
  <si>
    <t>Местного бюджета</t>
  </si>
  <si>
    <t>Кв. метров общей площади на 1 чел.</t>
  </si>
  <si>
    <t>IX</t>
  </si>
  <si>
    <t>Транспорт</t>
  </si>
  <si>
    <t>Объем услуг организаций транспорта</t>
  </si>
  <si>
    <t>На конец года; %</t>
  </si>
  <si>
    <t>X</t>
  </si>
  <si>
    <t>Доходы бюджета муниципального образования, всего</t>
  </si>
  <si>
    <t>Собственные (налоговые и неналоговые)</t>
  </si>
  <si>
    <t xml:space="preserve">из них </t>
  </si>
  <si>
    <t>Налог на доходы физических лиц</t>
  </si>
  <si>
    <t>Налоги на совокупный доход</t>
  </si>
  <si>
    <t>1.1.3.1</t>
  </si>
  <si>
    <t>единый налог, взимаемый в связи с применением упрощенной системы налогообложения</t>
  </si>
  <si>
    <t>1.1.3.2</t>
  </si>
  <si>
    <t>единый налог на вмененный доход для отдельных видов деятельности</t>
  </si>
  <si>
    <t>1.1.3.3</t>
  </si>
  <si>
    <t>единый сельскохозяйственный налог</t>
  </si>
  <si>
    <t>налог на имущество,</t>
  </si>
  <si>
    <t>1.1.4.1</t>
  </si>
  <si>
    <t>1.1.4.2</t>
  </si>
  <si>
    <t>земельный налог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</si>
  <si>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</si>
  <si>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</si>
  <si>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</si>
  <si>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</si>
  <si>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Прочие неналоговые доходы</t>
  </si>
  <si>
    <t>Безвозмездные поступления, всего</t>
  </si>
  <si>
    <t>Дотации бюджетам муниципальных образований</t>
  </si>
  <si>
    <t>Субсидии бюджетам муниципальных образований (межбюджетные субсидии)</t>
  </si>
  <si>
    <t>Субвенции бюджетам муниципальных образований</t>
  </si>
  <si>
    <t>Иные межбюджетные трансферты</t>
  </si>
  <si>
    <t>Расходы бюджета муниципального образования, всего</t>
  </si>
  <si>
    <t>Общегосударственные расходы</t>
  </si>
  <si>
    <t>Расходы на национальную оборону</t>
  </si>
  <si>
    <t>Расходы на национальную безопасность и правоохранительную деятельность</t>
  </si>
  <si>
    <t>Расходы на национальную экономику</t>
  </si>
  <si>
    <t>Расходы на ЖКХ</t>
  </si>
  <si>
    <t>Прочие расходы</t>
  </si>
  <si>
    <t>Превышение доходов над расходами (+), или расходов над доходами (-)</t>
  </si>
  <si>
    <t>Рынок труда и занятость населения</t>
  </si>
  <si>
    <t>Численность занятых в экономике (среднегодовая)</t>
  </si>
  <si>
    <t>Уровень зарегистрированной безработицы (на конец года)</t>
  </si>
  <si>
    <t>Численность безработных, зарегистрированных в органах государственной службы занятости (на конец года)</t>
  </si>
  <si>
    <t>Количество вакансий, заявленных предприятиями, в  центры занятости населения  (на конец года)</t>
  </si>
  <si>
    <t>Единиц</t>
  </si>
  <si>
    <t>Создание новых  рабочих мест,   всего</t>
  </si>
  <si>
    <t>на действующих  предприятиях</t>
  </si>
  <si>
    <t>на  вновь вводимых  предприятиях</t>
  </si>
  <si>
    <t>Развитие социальной сферы</t>
  </si>
  <si>
    <t>Ввод в действие объектов социально-культурной сферы за счет всех источников финансирования:</t>
  </si>
  <si>
    <t>дошкольные учреждения</t>
  </si>
  <si>
    <t>Ед./мест</t>
  </si>
  <si>
    <t>общеобразовательные школы</t>
  </si>
  <si>
    <t>больницы</t>
  </si>
  <si>
    <t>амбулаторно-поликлинические учреждения</t>
  </si>
  <si>
    <t>спортивные сооружения</t>
  </si>
  <si>
    <t>другие объекты (указать какие)</t>
  </si>
  <si>
    <t>Численность детей в дошкольных образовательных учреждениях</t>
  </si>
  <si>
    <t>Численность учащихся в учреждениях:</t>
  </si>
  <si>
    <t>общеобразовательных</t>
  </si>
  <si>
    <t>начального профессионального образования</t>
  </si>
  <si>
    <t>среднего профессионального образования</t>
  </si>
  <si>
    <t>высшего профессионального   образования</t>
  </si>
  <si>
    <t>Выпуск специалистов учреждениями:</t>
  </si>
  <si>
    <t>высшего профессионального образования</t>
  </si>
  <si>
    <t xml:space="preserve"> Уровень обеспеченности (на конец года): </t>
  </si>
  <si>
    <t>больничными койками</t>
  </si>
  <si>
    <t>Коек на  10 тыс.                                                                                                                              населения</t>
  </si>
  <si>
    <t xml:space="preserve">амбулаторно-поликлиническими учреждениями    </t>
  </si>
  <si>
    <t>Посещений в смену на 10 тыс. населения</t>
  </si>
  <si>
    <t>в том числе дневными стационарами</t>
  </si>
  <si>
    <t xml:space="preserve"> врачами</t>
  </si>
  <si>
    <t>Чел. на 10 тыс. населения</t>
  </si>
  <si>
    <t xml:space="preserve">средним медицинским персоналом </t>
  </si>
  <si>
    <t>стационарными учреждениями социального обслуживания  престарелых и инвалидов (взрослых и детей)</t>
  </si>
  <si>
    <t>Мест на 10 тыс. населения</t>
  </si>
  <si>
    <t>общедоступными библиотеками</t>
  </si>
  <si>
    <t>Ед. на 100 тыс. населения</t>
  </si>
  <si>
    <t xml:space="preserve">учреждениями культурно-досугового типа </t>
  </si>
  <si>
    <t>дошкольными образовательными учреждениями</t>
  </si>
  <si>
    <t>Мест на 1000 детей в возрасте 1–6 лет</t>
  </si>
  <si>
    <t xml:space="preserve">Количество обучающихся в первую смену в дневных учреждениях общего образования </t>
  </si>
  <si>
    <t>% к общему числу обучающихся в этих учреждениях</t>
  </si>
  <si>
    <t>1.1</t>
  </si>
  <si>
    <t>1.2</t>
  </si>
  <si>
    <t>1.3</t>
  </si>
  <si>
    <t>1.4</t>
  </si>
  <si>
    <t>1.5</t>
  </si>
  <si>
    <t>1.6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</si>
  <si>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</si>
  <si>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</si>
  <si>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</si>
  <si>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</si>
  <si>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</si>
  <si>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</si>
  <si>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</si>
  <si>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</si>
  <si>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</si>
  <si>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</si>
  <si>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</si>
  <si>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</si>
  <si>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</si>
  <si>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</si>
  <si>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2.1</t>
  </si>
  <si>
    <t>2.2</t>
  </si>
  <si>
    <t>2.3</t>
  </si>
  <si>
    <t>2.4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</si>
  <si>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</si>
  <si>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</si>
  <si>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</si>
  <si>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</si>
  <si>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</si>
  <si>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</si>
  <si>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</si>
  <si>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</si>
  <si>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t>1.2.1</t>
  </si>
  <si>
    <t>1.2.2</t>
  </si>
  <si>
    <t>1.2.3</t>
  </si>
  <si>
    <t>1.2.4</t>
  </si>
  <si>
    <t>2.5</t>
  </si>
  <si>
    <t>2.6</t>
  </si>
  <si>
    <t>2.7</t>
  </si>
  <si>
    <t>2.8</t>
  </si>
  <si>
    <t>2.9</t>
  </si>
  <si>
    <t>2.10</t>
  </si>
  <si>
    <t>4.1</t>
  </si>
  <si>
    <t>4.2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</si>
  <si>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</si>
  <si>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</si>
  <si>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</si>
  <si>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</si>
  <si>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</si>
  <si>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</si>
  <si>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</si>
  <si>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</si>
  <si>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</si>
  <si>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Число родившихся (без учета мертворожденных)</t>
  </si>
  <si>
    <t>Число умерших</t>
  </si>
  <si>
    <t>2</t>
  </si>
  <si>
    <t>3</t>
  </si>
  <si>
    <t>4</t>
  </si>
  <si>
    <t>5</t>
  </si>
  <si>
    <t>2.</t>
  </si>
  <si>
    <t xml:space="preserve">Продукция сельского хозяйства (в фактически действовавших ценах) </t>
  </si>
  <si>
    <t>Продукция растениеводства (в фактически действовавших ценах)</t>
  </si>
  <si>
    <t>%  к предыдущему году в сопоставимых ценах</t>
  </si>
  <si>
    <t>Продукция животноводства         (в фактически действовавших ценах)</t>
  </si>
  <si>
    <t>XI</t>
  </si>
  <si>
    <t>Оборот розничной торговли (без субъектов малого предпринимательства)</t>
  </si>
  <si>
    <t>Оборот общественного питания (без субъектов малого предпринимательства)</t>
  </si>
  <si>
    <t>3.2.1</t>
  </si>
  <si>
    <t>3.2.2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</si>
</sst>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4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indexed="60"/>
      <name val="Arial"/>
      <family val="2"/>
      <charset val="204"/>
    </font>
    <font>
      <b/>
      <sz val="10"/>
      <name val="Arial"/>
      <family val="2"/>
      <charset val="204"/>
    </font>
    <font>
      <u/>
      <sz val="10"/>
      <name val="Arial"/>
      <family val="2"/>
      <charset val="204"/>
    </font>
    <font>
      <sz val="10"/>
      <color indexed="10"/>
      <name val="Arial"/>
      <family val="2"/>
      <charset val="204"/>
    </font>
    <font>
      <u/>
      <sz val="10"/>
      <name val="Calibri"/>
      <family val="2"/>
      <charset val="204"/>
    </font>
    <font>
      <sz val="12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8"/>
      <name val="Times New Roman"/>
      <family val="1"/>
      <charset val="204"/>
    </font>
    <font>
      <sz val="12"/>
      <name val="Aharoni"/>
      <charset val="177"/>
    </font>
    <font>
      <b/>
      <sz val="14"/>
      <name val="Times New Roman"/>
      <family val="1"/>
      <charset val="204"/>
    </font>
    <font>
      <sz val="8"/>
      <name val="Calibri"/>
      <family val="2"/>
      <charset val="204"/>
    </font>
    <font>
      <u/>
      <sz val="11"/>
      <color theme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8" fillId="0" borderId="0" applyNumberFormat="0" applyFill="0" applyBorder="0" applyAlignment="0" applyProtection="0">
      <alignment vertical="top"/>
      <protection locked="0"/>
    </xf>
  </cellStyleXfs>
  <cellXfs count="179">
    <xf numFmtId="0" fontId="0" fillId="0" borderId="0" xfId="0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justify" vertical="top" wrapText="1"/>
    </xf>
    <xf numFmtId="0" fontId="2" fillId="0" borderId="2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justify" vertical="top" wrapText="1"/>
    </xf>
    <xf numFmtId="49" fontId="1" fillId="0" borderId="3" xfId="0" applyNumberFormat="1" applyFont="1" applyBorder="1" applyAlignment="1">
      <alignment horizontal="justify" vertical="top" wrapText="1"/>
    </xf>
    <xf numFmtId="49" fontId="2" fillId="0" borderId="4" xfId="0" applyNumberFormat="1" applyFont="1" applyBorder="1" applyAlignment="1">
      <alignment horizontal="justify" vertical="top" wrapText="1"/>
    </xf>
    <xf numFmtId="0" fontId="2" fillId="0" borderId="4" xfId="0" applyFont="1" applyBorder="1" applyAlignment="1">
      <alignment horizontal="justify" vertical="top" wrapText="1"/>
    </xf>
    <xf numFmtId="0" fontId="5" fillId="0" borderId="1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horizontal="justify" vertical="top" wrapText="1"/>
    </xf>
    <xf numFmtId="0" fontId="1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justify" vertical="top" wrapText="1"/>
    </xf>
    <xf numFmtId="49" fontId="7" fillId="0" borderId="3" xfId="0" applyNumberFormat="1" applyFont="1" applyFill="1" applyBorder="1" applyAlignment="1">
      <alignment horizontal="justify" vertical="top" wrapText="1"/>
    </xf>
    <xf numFmtId="0" fontId="5" fillId="0" borderId="2" xfId="0" applyFont="1" applyFill="1" applyBorder="1" applyAlignment="1">
      <alignment horizontal="justify" vertical="top" wrapText="1"/>
    </xf>
    <xf numFmtId="49" fontId="5" fillId="0" borderId="3" xfId="0" applyNumberFormat="1" applyFont="1" applyBorder="1" applyAlignment="1">
      <alignment horizontal="justify" vertical="top" wrapText="1"/>
    </xf>
    <xf numFmtId="0" fontId="5" fillId="0" borderId="1" xfId="0" applyFont="1" applyBorder="1" applyAlignment="1">
      <alignment horizontal="justify" vertical="top" wrapText="1"/>
    </xf>
    <xf numFmtId="0" fontId="2" fillId="0" borderId="7" xfId="0" applyFont="1" applyBorder="1" applyAlignment="1">
      <alignment horizontal="justify" vertical="top" wrapText="1"/>
    </xf>
    <xf numFmtId="0" fontId="2" fillId="0" borderId="0" xfId="0" applyFont="1"/>
    <xf numFmtId="0" fontId="5" fillId="0" borderId="6" xfId="0" applyFont="1" applyFill="1" applyBorder="1" applyAlignment="1">
      <alignment horizontal="justify" vertical="top" wrapText="1"/>
    </xf>
    <xf numFmtId="0" fontId="2" fillId="0" borderId="1" xfId="0" applyFont="1" applyBorder="1" applyAlignment="1">
      <alignment horizontal="left" vertical="top" wrapText="1" indent="2"/>
    </xf>
    <xf numFmtId="0" fontId="2" fillId="0" borderId="1" xfId="0" applyFont="1" applyBorder="1" applyAlignment="1">
      <alignment horizontal="left" vertical="top" wrapText="1" indent="4"/>
    </xf>
    <xf numFmtId="49" fontId="2" fillId="0" borderId="8" xfId="0" applyNumberFormat="1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49" fontId="2" fillId="0" borderId="3" xfId="0" applyNumberFormat="1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49" fontId="5" fillId="0" borderId="3" xfId="0" applyNumberFormat="1" applyFont="1" applyFill="1" applyBorder="1" applyAlignment="1">
      <alignment horizontal="justify" vertical="top" wrapText="1"/>
    </xf>
    <xf numFmtId="49" fontId="2" fillId="0" borderId="9" xfId="0" applyNumberFormat="1" applyFont="1" applyBorder="1" applyAlignment="1">
      <alignment horizontal="justify" vertical="top" wrapText="1"/>
    </xf>
    <xf numFmtId="49" fontId="2" fillId="2" borderId="3" xfId="0" applyNumberFormat="1" applyFont="1" applyFill="1" applyBorder="1" applyAlignment="1">
      <alignment horizontal="justify" vertical="top" wrapText="1"/>
    </xf>
    <xf numFmtId="0" fontId="2" fillId="2" borderId="1" xfId="0" applyFont="1" applyFill="1" applyBorder="1" applyAlignment="1">
      <alignment horizontal="justify" vertical="top" wrapText="1"/>
    </xf>
    <xf numFmtId="0" fontId="0" fillId="2" borderId="0" xfId="0" applyFill="1"/>
    <xf numFmtId="0" fontId="2" fillId="2" borderId="4" xfId="0" applyFont="1" applyFill="1" applyBorder="1" applyAlignment="1">
      <alignment horizontal="justify" vertical="top" wrapText="1"/>
    </xf>
    <xf numFmtId="0" fontId="5" fillId="2" borderId="4" xfId="0" applyFont="1" applyFill="1" applyBorder="1" applyAlignment="1">
      <alignment horizontal="justify" vertical="top" wrapText="1"/>
    </xf>
    <xf numFmtId="0" fontId="5" fillId="2" borderId="4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justify" vertical="top" wrapText="1"/>
    </xf>
    <xf numFmtId="0" fontId="2" fillId="2" borderId="1" xfId="0" applyFont="1" applyFill="1" applyBorder="1" applyAlignment="1">
      <alignment horizontal="center" vertical="top" wrapText="1"/>
    </xf>
    <xf numFmtId="49" fontId="5" fillId="2" borderId="3" xfId="0" applyNumberFormat="1" applyFont="1" applyFill="1" applyBorder="1" applyAlignment="1">
      <alignment horizontal="justify" vertical="top" wrapText="1"/>
    </xf>
    <xf numFmtId="0" fontId="7" fillId="0" borderId="5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49" fontId="7" fillId="0" borderId="3" xfId="0" applyNumberFormat="1" applyFont="1" applyBorder="1" applyAlignment="1">
      <alignment horizontal="justify" vertical="top" wrapText="1"/>
    </xf>
    <xf numFmtId="0" fontId="10" fillId="0" borderId="1" xfId="1" applyFont="1" applyBorder="1" applyAlignment="1" applyProtection="1">
      <alignment horizontal="justify" vertical="top" wrapText="1"/>
    </xf>
    <xf numFmtId="49" fontId="2" fillId="2" borderId="9" xfId="0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 indent="2"/>
    </xf>
    <xf numFmtId="49" fontId="5" fillId="2" borderId="4" xfId="0" applyNumberFormat="1" applyFont="1" applyFill="1" applyBorder="1" applyAlignment="1">
      <alignment horizontal="justify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justify" vertical="top" wrapText="1"/>
    </xf>
    <xf numFmtId="49" fontId="5" fillId="2" borderId="9" xfId="0" applyNumberFormat="1" applyFont="1" applyFill="1" applyBorder="1" applyAlignment="1">
      <alignment horizontal="justify" vertical="top" wrapText="1"/>
    </xf>
    <xf numFmtId="0" fontId="5" fillId="2" borderId="2" xfId="0" applyFont="1" applyFill="1" applyBorder="1" applyAlignment="1">
      <alignment horizontal="justify" vertical="top" wrapText="1"/>
    </xf>
    <xf numFmtId="0" fontId="1" fillId="2" borderId="5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49" fontId="1" fillId="2" borderId="3" xfId="0" applyNumberFormat="1" applyFont="1" applyFill="1" applyBorder="1" applyAlignment="1">
      <alignment horizontal="justify" vertical="top" wrapText="1"/>
    </xf>
    <xf numFmtId="0" fontId="7" fillId="2" borderId="5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49" fontId="7" fillId="2" borderId="3" xfId="0" applyNumberFormat="1" applyFont="1" applyFill="1" applyBorder="1" applyAlignment="1">
      <alignment horizontal="justify" vertical="top" wrapText="1"/>
    </xf>
    <xf numFmtId="49" fontId="2" fillId="2" borderId="4" xfId="0" applyNumberFormat="1" applyFont="1" applyFill="1" applyBorder="1" applyAlignment="1">
      <alignment horizontal="justify" vertical="top" wrapText="1"/>
    </xf>
    <xf numFmtId="0" fontId="10" fillId="2" borderId="1" xfId="1" applyFont="1" applyFill="1" applyBorder="1" applyAlignment="1" applyProtection="1">
      <alignment horizontal="justify" vertical="top" wrapText="1"/>
    </xf>
    <xf numFmtId="0" fontId="1" fillId="0" borderId="4" xfId="0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center" vertical="top" wrapText="1"/>
    </xf>
    <xf numFmtId="164" fontId="5" fillId="2" borderId="1" xfId="0" applyNumberFormat="1" applyFont="1" applyFill="1" applyBorder="1" applyAlignment="1">
      <alignment horizontal="center" vertical="top" wrapText="1"/>
    </xf>
    <xf numFmtId="0" fontId="2" fillId="0" borderId="8" xfId="0" applyFont="1" applyBorder="1" applyAlignment="1">
      <alignment horizontal="justify" vertical="top" wrapText="1"/>
    </xf>
    <xf numFmtId="0" fontId="2" fillId="0" borderId="3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justify" vertical="top" wrapText="1"/>
    </xf>
    <xf numFmtId="0" fontId="5" fillId="2" borderId="8" xfId="0" applyFont="1" applyFill="1" applyBorder="1" applyAlignment="1">
      <alignment horizontal="justify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justify" vertical="top" wrapText="1"/>
    </xf>
    <xf numFmtId="49" fontId="2" fillId="0" borderId="3" xfId="0" applyNumberFormat="1" applyFont="1" applyBorder="1" applyAlignment="1">
      <alignment horizontal="justify" vertical="top" wrapText="1"/>
    </xf>
    <xf numFmtId="0" fontId="2" fillId="0" borderId="8" xfId="0" applyFont="1" applyFill="1" applyBorder="1" applyAlignment="1">
      <alignment horizontal="justify" vertical="top" wrapText="1"/>
    </xf>
    <xf numFmtId="0" fontId="2" fillId="0" borderId="3" xfId="0" applyFont="1" applyFill="1" applyBorder="1" applyAlignment="1">
      <alignment horizontal="justify" vertical="top" wrapText="1"/>
    </xf>
    <xf numFmtId="49" fontId="2" fillId="2" borderId="3" xfId="0" applyNumberFormat="1" applyFont="1" applyFill="1" applyBorder="1" applyAlignment="1">
      <alignment horizontal="left" vertical="top" wrapText="1"/>
    </xf>
    <xf numFmtId="0" fontId="1" fillId="0" borderId="3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5" fillId="2" borderId="4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164" fontId="2" fillId="2" borderId="1" xfId="0" applyNumberFormat="1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164" fontId="2" fillId="0" borderId="1" xfId="0" applyNumberFormat="1" applyFont="1" applyBorder="1" applyAlignment="1">
      <alignment horizontal="left" vertical="top" wrapText="1"/>
    </xf>
    <xf numFmtId="164" fontId="5" fillId="0" borderId="1" xfId="0" applyNumberFormat="1" applyFont="1" applyFill="1" applyBorder="1" applyAlignment="1">
      <alignment horizontal="left" vertical="top" wrapText="1"/>
    </xf>
    <xf numFmtId="164" fontId="5" fillId="2" borderId="1" xfId="0" applyNumberFormat="1" applyFont="1" applyFill="1" applyBorder="1" applyAlignment="1">
      <alignment horizontal="left" vertical="top" wrapText="1"/>
    </xf>
    <xf numFmtId="164" fontId="5" fillId="0" borderId="1" xfId="0" applyNumberFormat="1" applyFont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164" fontId="2" fillId="2" borderId="4" xfId="0" applyNumberFormat="1" applyFont="1" applyFill="1" applyBorder="1" applyAlignment="1">
      <alignment horizontal="left" vertical="top" wrapText="1"/>
    </xf>
    <xf numFmtId="164" fontId="2" fillId="0" borderId="1" xfId="0" applyNumberFormat="1" applyFont="1" applyFill="1" applyBorder="1" applyAlignment="1">
      <alignment horizontal="left" vertical="top" wrapText="1"/>
    </xf>
    <xf numFmtId="164" fontId="6" fillId="0" borderId="1" xfId="0" applyNumberFormat="1" applyFont="1" applyFill="1" applyBorder="1" applyAlignment="1">
      <alignment horizontal="left" vertical="top" wrapText="1"/>
    </xf>
    <xf numFmtId="164" fontId="6" fillId="0" borderId="8" xfId="0" applyNumberFormat="1" applyFont="1" applyFill="1" applyBorder="1" applyAlignment="1">
      <alignment horizontal="left" vertical="top" wrapText="1"/>
    </xf>
    <xf numFmtId="164" fontId="6" fillId="0" borderId="4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164" fontId="2" fillId="0" borderId="4" xfId="0" applyNumberFormat="1" applyFont="1" applyBorder="1" applyAlignment="1">
      <alignment horizontal="left" vertical="top" wrapText="1"/>
    </xf>
    <xf numFmtId="0" fontId="11" fillId="0" borderId="0" xfId="0" applyFont="1"/>
    <xf numFmtId="0" fontId="13" fillId="0" borderId="0" xfId="0" applyFont="1"/>
    <xf numFmtId="0" fontId="12" fillId="0" borderId="0" xfId="0" applyFont="1"/>
    <xf numFmtId="0" fontId="15" fillId="0" borderId="0" xfId="0" applyFont="1"/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49" fontId="14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49" fontId="2" fillId="0" borderId="8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3" xfId="0" applyNumberFormat="1" applyFont="1" applyBorder="1" applyAlignment="1">
      <alignment horizontal="left" vertical="top" wrapText="1"/>
    </xf>
    <xf numFmtId="0" fontId="7" fillId="0" borderId="8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1" fillId="0" borderId="8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center" wrapText="1"/>
    </xf>
    <xf numFmtId="0" fontId="0" fillId="0" borderId="11" xfId="0" applyBorder="1"/>
    <xf numFmtId="0" fontId="0" fillId="0" borderId="6" xfId="0" applyBorder="1"/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justify" vertical="top" wrapText="1"/>
    </xf>
    <xf numFmtId="0" fontId="1" fillId="0" borderId="6" xfId="0" applyFont="1" applyBorder="1" applyAlignment="1">
      <alignment horizontal="justify" vertical="top" wrapText="1"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49" fontId="5" fillId="0" borderId="8" xfId="0" applyNumberFormat="1" applyFont="1" applyBorder="1" applyAlignment="1">
      <alignment horizontal="left" vertical="top" wrapText="1"/>
    </xf>
    <xf numFmtId="49" fontId="5" fillId="0" borderId="9" xfId="0" applyNumberFormat="1" applyFont="1" applyBorder="1" applyAlignment="1">
      <alignment horizontal="left" vertical="top" wrapText="1"/>
    </xf>
    <xf numFmtId="49" fontId="5" fillId="0" borderId="3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/>
    </xf>
    <xf numFmtId="49" fontId="2" fillId="0" borderId="9" xfId="0" applyNumberFormat="1" applyFont="1" applyBorder="1" applyAlignment="1">
      <alignment horizontal="left" vertical="top"/>
    </xf>
    <xf numFmtId="49" fontId="2" fillId="0" borderId="3" xfId="0" applyNumberFormat="1" applyFont="1" applyBorder="1" applyAlignment="1">
      <alignment horizontal="left" vertical="top"/>
    </xf>
    <xf numFmtId="0" fontId="7" fillId="0" borderId="8" xfId="0" applyFont="1" applyBorder="1" applyAlignment="1">
      <alignment horizontal="justify" vertical="top" wrapText="1"/>
    </xf>
    <xf numFmtId="0" fontId="7" fillId="0" borderId="3" xfId="0" applyFont="1" applyBorder="1" applyAlignment="1">
      <alignment horizontal="justify" vertical="top" wrapText="1"/>
    </xf>
    <xf numFmtId="0" fontId="7" fillId="0" borderId="10" xfId="0" applyFont="1" applyBorder="1" applyAlignment="1">
      <alignment horizontal="justify" vertical="top" wrapText="1"/>
    </xf>
    <xf numFmtId="0" fontId="7" fillId="0" borderId="12" xfId="0" applyFont="1" applyBorder="1" applyAlignment="1">
      <alignment horizontal="justify" vertical="top" wrapText="1"/>
    </xf>
    <xf numFmtId="0" fontId="7" fillId="0" borderId="1" xfId="0" applyFont="1" applyBorder="1" applyAlignment="1">
      <alignment horizontal="justify" vertical="top" wrapText="1"/>
    </xf>
    <xf numFmtId="49" fontId="5" fillId="2" borderId="8" xfId="0" applyNumberFormat="1" applyFont="1" applyFill="1" applyBorder="1" applyAlignment="1">
      <alignment horizontal="left" vertical="top" wrapText="1"/>
    </xf>
    <xf numFmtId="49" fontId="5" fillId="2" borderId="9" xfId="0" applyNumberFormat="1" applyFont="1" applyFill="1" applyBorder="1" applyAlignment="1">
      <alignment horizontal="left" vertical="top" wrapText="1"/>
    </xf>
    <xf numFmtId="49" fontId="5" fillId="2" borderId="3" xfId="0" applyNumberFormat="1" applyFont="1" applyFill="1" applyBorder="1" applyAlignment="1">
      <alignment horizontal="left" vertical="top" wrapText="1"/>
    </xf>
    <xf numFmtId="0" fontId="1" fillId="0" borderId="11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49" fontId="2" fillId="2" borderId="8" xfId="0" applyNumberFormat="1" applyFont="1" applyFill="1" applyBorder="1" applyAlignment="1">
      <alignment horizontal="left" vertical="top" wrapText="1"/>
    </xf>
    <xf numFmtId="49" fontId="2" fillId="2" borderId="3" xfId="0" applyNumberFormat="1" applyFont="1" applyFill="1" applyBorder="1" applyAlignment="1">
      <alignment horizontal="left" vertical="top" wrapText="1"/>
    </xf>
    <xf numFmtId="0" fontId="1" fillId="2" borderId="10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49" fontId="2" fillId="0" borderId="8" xfId="0" applyNumberFormat="1" applyFont="1" applyBorder="1" applyAlignment="1">
      <alignment horizontal="justify" vertical="top" wrapText="1"/>
    </xf>
    <xf numFmtId="49" fontId="2" fillId="0" borderId="3" xfId="0" applyNumberFormat="1" applyFont="1" applyBorder="1" applyAlignment="1">
      <alignment horizontal="justify" vertical="top" wrapText="1"/>
    </xf>
    <xf numFmtId="0" fontId="1" fillId="2" borderId="8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8" fillId="0" borderId="0" xfId="1" applyFont="1" applyAlignment="1" applyProtection="1">
      <alignment horizontal="left" vertical="top" wrapText="1"/>
    </xf>
    <xf numFmtId="0" fontId="2" fillId="0" borderId="8" xfId="0" applyFont="1" applyBorder="1" applyAlignment="1">
      <alignment horizontal="justify" vertical="top" wrapText="1"/>
    </xf>
    <xf numFmtId="0" fontId="2" fillId="0" borderId="3" xfId="0" applyFont="1" applyBorder="1" applyAlignment="1">
      <alignment horizontal="justify" vertical="top" wrapText="1"/>
    </xf>
    <xf numFmtId="164" fontId="2" fillId="2" borderId="8" xfId="0" applyNumberFormat="1" applyFont="1" applyFill="1" applyBorder="1" applyAlignment="1">
      <alignment horizontal="left" vertical="top" wrapText="1"/>
    </xf>
    <xf numFmtId="164" fontId="2" fillId="2" borderId="3" xfId="0" applyNumberFormat="1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justify" vertical="top" wrapText="1"/>
    </xf>
    <xf numFmtId="0" fontId="2" fillId="0" borderId="3" xfId="0" applyFont="1" applyFill="1" applyBorder="1" applyAlignment="1">
      <alignment horizontal="justify" vertical="top" wrapText="1"/>
    </xf>
    <xf numFmtId="164" fontId="2" fillId="0" borderId="8" xfId="0" applyNumberFormat="1" applyFont="1" applyFill="1" applyBorder="1" applyAlignment="1">
      <alignment horizontal="left" vertical="top" wrapText="1"/>
    </xf>
    <xf numFmtId="164" fontId="2" fillId="0" borderId="3" xfId="0" applyNumberFormat="1" applyFont="1" applyFill="1" applyBorder="1" applyAlignment="1">
      <alignment horizontal="left" vertical="top" wrapText="1"/>
    </xf>
    <xf numFmtId="49" fontId="2" fillId="0" borderId="8" xfId="0" applyNumberFormat="1" applyFont="1" applyFill="1" applyBorder="1" applyAlignment="1">
      <alignment horizontal="left" vertical="top" wrapText="1"/>
    </xf>
    <xf numFmtId="49" fontId="2" fillId="0" borderId="9" xfId="0" applyNumberFormat="1" applyFont="1" applyFill="1" applyBorder="1" applyAlignment="1">
      <alignment horizontal="left" vertical="top" wrapText="1"/>
    </xf>
    <xf numFmtId="49" fontId="2" fillId="0" borderId="3" xfId="0" applyNumberFormat="1" applyFont="1" applyFill="1" applyBorder="1" applyAlignment="1">
      <alignment horizontal="left" vertical="top" wrapText="1"/>
    </xf>
    <xf numFmtId="0" fontId="7" fillId="2" borderId="8" xfId="0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center" wrapText="1"/>
    </xf>
    <xf numFmtId="0" fontId="7" fillId="2" borderId="10" xfId="0" applyFont="1" applyFill="1" applyBorder="1" applyAlignment="1">
      <alignment horizontal="center" wrapText="1"/>
    </xf>
    <xf numFmtId="0" fontId="7" fillId="2" borderId="11" xfId="0" applyFont="1" applyFill="1" applyBorder="1" applyAlignment="1">
      <alignment horizontal="center" wrapText="1"/>
    </xf>
    <xf numFmtId="0" fontId="7" fillId="2" borderId="6" xfId="0" applyFont="1" applyFill="1" applyBorder="1" applyAlignment="1">
      <alignment horizontal="center" wrapText="1"/>
    </xf>
    <xf numFmtId="0" fontId="7" fillId="2" borderId="10" xfId="0" applyFont="1" applyFill="1" applyBorder="1" applyAlignment="1">
      <alignment horizontal="justify" vertical="top" wrapText="1"/>
    </xf>
    <xf numFmtId="0" fontId="7" fillId="2" borderId="11" xfId="0" applyFont="1" applyFill="1" applyBorder="1" applyAlignment="1">
      <alignment horizontal="justify" vertical="top" wrapText="1"/>
    </xf>
    <xf numFmtId="0" fontId="7" fillId="2" borderId="6" xfId="0" applyFont="1" applyFill="1" applyBorder="1" applyAlignment="1">
      <alignment horizontal="justify" vertical="top" wrapText="1"/>
    </xf>
    <xf numFmtId="0" fontId="7" fillId="2" borderId="8" xfId="0" applyFont="1" applyFill="1" applyBorder="1" applyAlignment="1">
      <alignment horizontal="justify" vertical="top" wrapText="1"/>
    </xf>
    <xf numFmtId="0" fontId="7" fillId="2" borderId="3" xfId="0" applyFont="1" applyFill="1" applyBorder="1" applyAlignment="1">
      <alignment horizontal="justify" vertical="top" wrapText="1"/>
    </xf>
    <xf numFmtId="0" fontId="7" fillId="0" borderId="10" xfId="0" applyFont="1" applyFill="1" applyBorder="1" applyAlignment="1">
      <alignment horizontal="justify" vertical="top" wrapText="1"/>
    </xf>
    <xf numFmtId="0" fontId="7" fillId="0" borderId="11" xfId="0" applyFont="1" applyFill="1" applyBorder="1" applyAlignment="1">
      <alignment horizontal="justify" vertical="top" wrapText="1"/>
    </xf>
    <xf numFmtId="0" fontId="7" fillId="0" borderId="6" xfId="0" applyFont="1" applyFill="1" applyBorder="1" applyAlignment="1">
      <alignment horizontal="justify"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1" fillId="2" borderId="10" xfId="0" applyFont="1" applyFill="1" applyBorder="1" applyAlignment="1">
      <alignment horizontal="justify" vertical="top" wrapText="1"/>
    </xf>
    <xf numFmtId="0" fontId="1" fillId="2" borderId="11" xfId="0" applyFont="1" applyFill="1" applyBorder="1" applyAlignment="1">
      <alignment horizontal="justify" vertical="top" wrapText="1"/>
    </xf>
    <xf numFmtId="0" fontId="1" fillId="2" borderId="6" xfId="0" applyFont="1" applyFill="1" applyBorder="1" applyAlignment="1">
      <alignment horizontal="justify" vertical="top" wrapText="1"/>
    </xf>
    <xf numFmtId="0" fontId="1" fillId="2" borderId="8" xfId="0" applyFont="1" applyFill="1" applyBorder="1" applyAlignment="1">
      <alignment horizontal="justify" vertical="top" wrapText="1"/>
    </xf>
    <xf numFmtId="0" fontId="1" fillId="2" borderId="3" xfId="0" applyFont="1" applyFill="1" applyBorder="1" applyAlignment="1">
      <alignment horizontal="justify" vertical="top" wrapText="1"/>
    </xf>
    <xf numFmtId="0" fontId="5" fillId="2" borderId="8" xfId="0" applyFont="1" applyFill="1" applyBorder="1" applyAlignment="1">
      <alignment horizontal="left" vertical="top" wrapText="1"/>
    </xf>
    <xf numFmtId="0" fontId="5" fillId="2" borderId="9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wmf"/><Relationship Id="rId13" Type="http://schemas.openxmlformats.org/officeDocument/2006/relationships/image" Target="../media/image13.wmf"/><Relationship Id="rId18" Type="http://schemas.openxmlformats.org/officeDocument/2006/relationships/image" Target="../media/image18.wmf"/><Relationship Id="rId3" Type="http://schemas.openxmlformats.org/officeDocument/2006/relationships/image" Target="../media/image3.wmf"/><Relationship Id="rId21" Type="http://schemas.openxmlformats.org/officeDocument/2006/relationships/image" Target="../media/image21.wmf"/><Relationship Id="rId7" Type="http://schemas.openxmlformats.org/officeDocument/2006/relationships/image" Target="../media/image7.wmf"/><Relationship Id="rId12" Type="http://schemas.openxmlformats.org/officeDocument/2006/relationships/image" Target="../media/image12.wmf"/><Relationship Id="rId17" Type="http://schemas.openxmlformats.org/officeDocument/2006/relationships/image" Target="../media/image17.wmf"/><Relationship Id="rId2" Type="http://schemas.openxmlformats.org/officeDocument/2006/relationships/image" Target="../media/image2.wmf"/><Relationship Id="rId16" Type="http://schemas.openxmlformats.org/officeDocument/2006/relationships/image" Target="../media/image16.wmf"/><Relationship Id="rId20" Type="http://schemas.openxmlformats.org/officeDocument/2006/relationships/image" Target="../media/image20.wmf"/><Relationship Id="rId1" Type="http://schemas.openxmlformats.org/officeDocument/2006/relationships/image" Target="../media/image1.wmf"/><Relationship Id="rId6" Type="http://schemas.openxmlformats.org/officeDocument/2006/relationships/image" Target="../media/image6.wmf"/><Relationship Id="rId11" Type="http://schemas.openxmlformats.org/officeDocument/2006/relationships/image" Target="../media/image11.wmf"/><Relationship Id="rId5" Type="http://schemas.openxmlformats.org/officeDocument/2006/relationships/image" Target="../media/image5.wmf"/><Relationship Id="rId15" Type="http://schemas.openxmlformats.org/officeDocument/2006/relationships/image" Target="../media/image15.wmf"/><Relationship Id="rId23" Type="http://schemas.openxmlformats.org/officeDocument/2006/relationships/image" Target="../media/image23.wmf"/><Relationship Id="rId10" Type="http://schemas.openxmlformats.org/officeDocument/2006/relationships/image" Target="../media/image10.wmf"/><Relationship Id="rId19" Type="http://schemas.openxmlformats.org/officeDocument/2006/relationships/image" Target="../media/image19.wmf"/><Relationship Id="rId4" Type="http://schemas.openxmlformats.org/officeDocument/2006/relationships/image" Target="../media/image4.wmf"/><Relationship Id="rId9" Type="http://schemas.openxmlformats.org/officeDocument/2006/relationships/image" Target="../media/image9.wmf"/><Relationship Id="rId14" Type="http://schemas.openxmlformats.org/officeDocument/2006/relationships/image" Target="../media/image14.wmf"/><Relationship Id="rId22" Type="http://schemas.openxmlformats.org/officeDocument/2006/relationships/image" Target="../media/image22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7</xdr:row>
          <xdr:rowOff>190500</xdr:rowOff>
        </xdr:from>
        <xdr:to>
          <xdr:col>8</xdr:col>
          <xdr:colOff>0</xdr:colOff>
          <xdr:row>9</xdr:row>
          <xdr:rowOff>19050</xdr:rowOff>
        </xdr:to>
        <xdr:sp macro="" textlink="">
          <xdr:nvSpPr>
            <xdr:cNvPr id="1032" name="Object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10</xdr:row>
          <xdr:rowOff>0</xdr:rowOff>
        </xdr:from>
        <xdr:to>
          <xdr:col>8</xdr:col>
          <xdr:colOff>0</xdr:colOff>
          <xdr:row>10</xdr:row>
          <xdr:rowOff>238125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11</xdr:row>
          <xdr:rowOff>0</xdr:rowOff>
        </xdr:from>
        <xdr:to>
          <xdr:col>8</xdr:col>
          <xdr:colOff>0</xdr:colOff>
          <xdr:row>11</xdr:row>
          <xdr:rowOff>228600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13</xdr:row>
          <xdr:rowOff>0</xdr:rowOff>
        </xdr:from>
        <xdr:to>
          <xdr:col>8</xdr:col>
          <xdr:colOff>0</xdr:colOff>
          <xdr:row>13</xdr:row>
          <xdr:rowOff>228600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1</xdr:row>
          <xdr:rowOff>0</xdr:rowOff>
        </xdr:from>
        <xdr:to>
          <xdr:col>8</xdr:col>
          <xdr:colOff>0</xdr:colOff>
          <xdr:row>1</xdr:row>
          <xdr:rowOff>238125</xdr:rowOff>
        </xdr:to>
        <xdr:sp macro="" textlink="">
          <xdr:nvSpPr>
            <xdr:cNvPr id="1040" name="Object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</xdr:row>
          <xdr:rowOff>0</xdr:rowOff>
        </xdr:from>
        <xdr:to>
          <xdr:col>8</xdr:col>
          <xdr:colOff>0</xdr:colOff>
          <xdr:row>3</xdr:row>
          <xdr:rowOff>485775</xdr:rowOff>
        </xdr:to>
        <xdr:sp macro="" textlink="">
          <xdr:nvSpPr>
            <xdr:cNvPr id="1039" name="Object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4</xdr:row>
          <xdr:rowOff>0</xdr:rowOff>
        </xdr:from>
        <xdr:to>
          <xdr:col>8</xdr:col>
          <xdr:colOff>0</xdr:colOff>
          <xdr:row>4</xdr:row>
          <xdr:rowOff>238125</xdr:rowOff>
        </xdr:to>
        <xdr:sp macro="" textlink="">
          <xdr:nvSpPr>
            <xdr:cNvPr id="1038" name="Object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5</xdr:row>
          <xdr:rowOff>0</xdr:rowOff>
        </xdr:from>
        <xdr:to>
          <xdr:col>8</xdr:col>
          <xdr:colOff>0</xdr:colOff>
          <xdr:row>5</xdr:row>
          <xdr:rowOff>238125</xdr:rowOff>
        </xdr:to>
        <xdr:sp macro="" textlink="">
          <xdr:nvSpPr>
            <xdr:cNvPr id="1037" name="Object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193</xdr:row>
          <xdr:rowOff>123825</xdr:rowOff>
        </xdr:from>
        <xdr:to>
          <xdr:col>8</xdr:col>
          <xdr:colOff>0</xdr:colOff>
          <xdr:row>194</xdr:row>
          <xdr:rowOff>152400</xdr:rowOff>
        </xdr:to>
        <xdr:sp macro="" textlink="">
          <xdr:nvSpPr>
            <xdr:cNvPr id="1056" name="Object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197</xdr:row>
          <xdr:rowOff>0</xdr:rowOff>
        </xdr:from>
        <xdr:to>
          <xdr:col>8</xdr:col>
          <xdr:colOff>0</xdr:colOff>
          <xdr:row>197</xdr:row>
          <xdr:rowOff>228600</xdr:rowOff>
        </xdr:to>
        <xdr:sp macro="" textlink="">
          <xdr:nvSpPr>
            <xdr:cNvPr id="1055" name="Object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198</xdr:row>
          <xdr:rowOff>0</xdr:rowOff>
        </xdr:from>
        <xdr:to>
          <xdr:col>8</xdr:col>
          <xdr:colOff>0</xdr:colOff>
          <xdr:row>198</xdr:row>
          <xdr:rowOff>228600</xdr:rowOff>
        </xdr:to>
        <xdr:sp macro="" textlink="">
          <xdr:nvSpPr>
            <xdr:cNvPr id="1054" name="Object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199</xdr:row>
          <xdr:rowOff>0</xdr:rowOff>
        </xdr:from>
        <xdr:to>
          <xdr:col>8</xdr:col>
          <xdr:colOff>0</xdr:colOff>
          <xdr:row>199</xdr:row>
          <xdr:rowOff>238125</xdr:rowOff>
        </xdr:to>
        <xdr:sp macro="" textlink="">
          <xdr:nvSpPr>
            <xdr:cNvPr id="1053" name="Object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200</xdr:row>
          <xdr:rowOff>0</xdr:rowOff>
        </xdr:from>
        <xdr:to>
          <xdr:col>8</xdr:col>
          <xdr:colOff>0</xdr:colOff>
          <xdr:row>200</xdr:row>
          <xdr:rowOff>238125</xdr:rowOff>
        </xdr:to>
        <xdr:sp macro="" textlink="">
          <xdr:nvSpPr>
            <xdr:cNvPr id="1052" name="Object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201</xdr:row>
          <xdr:rowOff>0</xdr:rowOff>
        </xdr:from>
        <xdr:to>
          <xdr:col>8</xdr:col>
          <xdr:colOff>0</xdr:colOff>
          <xdr:row>201</xdr:row>
          <xdr:rowOff>238125</xdr:rowOff>
        </xdr:to>
        <xdr:sp macro="" textlink="">
          <xdr:nvSpPr>
            <xdr:cNvPr id="1051" name="Object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48</xdr:row>
          <xdr:rowOff>0</xdr:rowOff>
        </xdr:from>
        <xdr:to>
          <xdr:col>8</xdr:col>
          <xdr:colOff>0</xdr:colOff>
          <xdr:row>48</xdr:row>
          <xdr:rowOff>447675</xdr:rowOff>
        </xdr:to>
        <xdr:sp macro="" textlink="">
          <xdr:nvSpPr>
            <xdr:cNvPr id="1061" name="Object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50</xdr:row>
          <xdr:rowOff>0</xdr:rowOff>
        </xdr:from>
        <xdr:to>
          <xdr:col>8</xdr:col>
          <xdr:colOff>0</xdr:colOff>
          <xdr:row>50</xdr:row>
          <xdr:rowOff>228600</xdr:rowOff>
        </xdr:to>
        <xdr:sp macro="" textlink="">
          <xdr:nvSpPr>
            <xdr:cNvPr id="1060" name="Object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51</xdr:row>
          <xdr:rowOff>0</xdr:rowOff>
        </xdr:from>
        <xdr:to>
          <xdr:col>8</xdr:col>
          <xdr:colOff>0</xdr:colOff>
          <xdr:row>51</xdr:row>
          <xdr:rowOff>228600</xdr:rowOff>
        </xdr:to>
        <xdr:sp macro="" textlink="">
          <xdr:nvSpPr>
            <xdr:cNvPr id="1059" name="Object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52</xdr:row>
          <xdr:rowOff>0</xdr:rowOff>
        </xdr:from>
        <xdr:to>
          <xdr:col>8</xdr:col>
          <xdr:colOff>0</xdr:colOff>
          <xdr:row>52</xdr:row>
          <xdr:rowOff>238125</xdr:rowOff>
        </xdr:to>
        <xdr:sp macro="" textlink="">
          <xdr:nvSpPr>
            <xdr:cNvPr id="1058" name="Object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53</xdr:row>
          <xdr:rowOff>0</xdr:rowOff>
        </xdr:from>
        <xdr:to>
          <xdr:col>8</xdr:col>
          <xdr:colOff>0</xdr:colOff>
          <xdr:row>53</xdr:row>
          <xdr:rowOff>228600</xdr:rowOff>
        </xdr:to>
        <xdr:sp macro="" textlink="">
          <xdr:nvSpPr>
            <xdr:cNvPr id="1057" name="Object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15</xdr:row>
          <xdr:rowOff>1095375</xdr:rowOff>
        </xdr:from>
        <xdr:to>
          <xdr:col>8</xdr:col>
          <xdr:colOff>0</xdr:colOff>
          <xdr:row>16</xdr:row>
          <xdr:rowOff>0</xdr:rowOff>
        </xdr:to>
        <xdr:sp macro="" textlink="">
          <xdr:nvSpPr>
            <xdr:cNvPr id="1065" name="Object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17</xdr:row>
          <xdr:rowOff>0</xdr:rowOff>
        </xdr:from>
        <xdr:to>
          <xdr:col>8</xdr:col>
          <xdr:colOff>0</xdr:colOff>
          <xdr:row>17</xdr:row>
          <xdr:rowOff>238125</xdr:rowOff>
        </xdr:to>
        <xdr:sp macro="" textlink="">
          <xdr:nvSpPr>
            <xdr:cNvPr id="1064" name="Object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18</xdr:row>
          <xdr:rowOff>0</xdr:rowOff>
        </xdr:from>
        <xdr:to>
          <xdr:col>8</xdr:col>
          <xdr:colOff>0</xdr:colOff>
          <xdr:row>18</xdr:row>
          <xdr:rowOff>228600</xdr:rowOff>
        </xdr:to>
        <xdr:sp macro="" textlink="">
          <xdr:nvSpPr>
            <xdr:cNvPr id="1063" name="Object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19</xdr:row>
          <xdr:rowOff>0</xdr:rowOff>
        </xdr:from>
        <xdr:to>
          <xdr:col>8</xdr:col>
          <xdr:colOff>0</xdr:colOff>
          <xdr:row>19</xdr:row>
          <xdr:rowOff>228600</xdr:rowOff>
        </xdr:to>
        <xdr:sp macro="" textlink="">
          <xdr:nvSpPr>
            <xdr:cNvPr id="1062" name="Object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image" Target="../media/image5.wmf"/><Relationship Id="rId18" Type="http://schemas.openxmlformats.org/officeDocument/2006/relationships/oleObject" Target="../embeddings/oleObject8.bin"/><Relationship Id="rId26" Type="http://schemas.openxmlformats.org/officeDocument/2006/relationships/oleObject" Target="../embeddings/oleObject12.bin"/><Relationship Id="rId39" Type="http://schemas.openxmlformats.org/officeDocument/2006/relationships/image" Target="../media/image18.wmf"/><Relationship Id="rId3" Type="http://schemas.openxmlformats.org/officeDocument/2006/relationships/vmlDrawing" Target="../drawings/vmlDrawing1.vml"/><Relationship Id="rId21" Type="http://schemas.openxmlformats.org/officeDocument/2006/relationships/image" Target="../media/image9.wmf"/><Relationship Id="rId34" Type="http://schemas.openxmlformats.org/officeDocument/2006/relationships/oleObject" Target="../embeddings/oleObject16.bin"/><Relationship Id="rId42" Type="http://schemas.openxmlformats.org/officeDocument/2006/relationships/oleObject" Target="../embeddings/oleObject20.bin"/><Relationship Id="rId47" Type="http://schemas.openxmlformats.org/officeDocument/2006/relationships/image" Target="../media/image22.wmf"/><Relationship Id="rId7" Type="http://schemas.openxmlformats.org/officeDocument/2006/relationships/image" Target="../media/image2.wmf"/><Relationship Id="rId12" Type="http://schemas.openxmlformats.org/officeDocument/2006/relationships/oleObject" Target="../embeddings/oleObject5.bin"/><Relationship Id="rId17" Type="http://schemas.openxmlformats.org/officeDocument/2006/relationships/image" Target="../media/image7.wmf"/><Relationship Id="rId25" Type="http://schemas.openxmlformats.org/officeDocument/2006/relationships/image" Target="../media/image11.wmf"/><Relationship Id="rId33" Type="http://schemas.openxmlformats.org/officeDocument/2006/relationships/image" Target="../media/image15.wmf"/><Relationship Id="rId38" Type="http://schemas.openxmlformats.org/officeDocument/2006/relationships/oleObject" Target="../embeddings/oleObject18.bin"/><Relationship Id="rId46" Type="http://schemas.openxmlformats.org/officeDocument/2006/relationships/oleObject" Target="../embeddings/oleObject22.bin"/><Relationship Id="rId2" Type="http://schemas.openxmlformats.org/officeDocument/2006/relationships/drawing" Target="../drawings/drawing1.xml"/><Relationship Id="rId16" Type="http://schemas.openxmlformats.org/officeDocument/2006/relationships/oleObject" Target="../embeddings/oleObject7.bin"/><Relationship Id="rId20" Type="http://schemas.openxmlformats.org/officeDocument/2006/relationships/oleObject" Target="../embeddings/oleObject9.bin"/><Relationship Id="rId29" Type="http://schemas.openxmlformats.org/officeDocument/2006/relationships/image" Target="../media/image13.wmf"/><Relationship Id="rId41" Type="http://schemas.openxmlformats.org/officeDocument/2006/relationships/image" Target="../media/image19.wmf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oleObject2.bin"/><Relationship Id="rId11" Type="http://schemas.openxmlformats.org/officeDocument/2006/relationships/image" Target="../media/image4.wmf"/><Relationship Id="rId24" Type="http://schemas.openxmlformats.org/officeDocument/2006/relationships/oleObject" Target="../embeddings/oleObject11.bin"/><Relationship Id="rId32" Type="http://schemas.openxmlformats.org/officeDocument/2006/relationships/oleObject" Target="../embeddings/oleObject15.bin"/><Relationship Id="rId37" Type="http://schemas.openxmlformats.org/officeDocument/2006/relationships/image" Target="../media/image17.wmf"/><Relationship Id="rId40" Type="http://schemas.openxmlformats.org/officeDocument/2006/relationships/oleObject" Target="../embeddings/oleObject19.bin"/><Relationship Id="rId45" Type="http://schemas.openxmlformats.org/officeDocument/2006/relationships/image" Target="../media/image21.wmf"/><Relationship Id="rId5" Type="http://schemas.openxmlformats.org/officeDocument/2006/relationships/image" Target="../media/image1.wmf"/><Relationship Id="rId15" Type="http://schemas.openxmlformats.org/officeDocument/2006/relationships/image" Target="../media/image6.wmf"/><Relationship Id="rId23" Type="http://schemas.openxmlformats.org/officeDocument/2006/relationships/image" Target="../media/image10.wmf"/><Relationship Id="rId28" Type="http://schemas.openxmlformats.org/officeDocument/2006/relationships/oleObject" Target="../embeddings/oleObject13.bin"/><Relationship Id="rId36" Type="http://schemas.openxmlformats.org/officeDocument/2006/relationships/oleObject" Target="../embeddings/oleObject17.bin"/><Relationship Id="rId49" Type="http://schemas.openxmlformats.org/officeDocument/2006/relationships/image" Target="../media/image23.wmf"/><Relationship Id="rId10" Type="http://schemas.openxmlformats.org/officeDocument/2006/relationships/oleObject" Target="../embeddings/oleObject4.bin"/><Relationship Id="rId19" Type="http://schemas.openxmlformats.org/officeDocument/2006/relationships/image" Target="../media/image8.wmf"/><Relationship Id="rId31" Type="http://schemas.openxmlformats.org/officeDocument/2006/relationships/image" Target="../media/image14.wmf"/><Relationship Id="rId44" Type="http://schemas.openxmlformats.org/officeDocument/2006/relationships/oleObject" Target="../embeddings/oleObject21.bin"/><Relationship Id="rId4" Type="http://schemas.openxmlformats.org/officeDocument/2006/relationships/oleObject" Target="../embeddings/oleObject1.bin"/><Relationship Id="rId9" Type="http://schemas.openxmlformats.org/officeDocument/2006/relationships/image" Target="../media/image3.wmf"/><Relationship Id="rId14" Type="http://schemas.openxmlformats.org/officeDocument/2006/relationships/oleObject" Target="../embeddings/oleObject6.bin"/><Relationship Id="rId22" Type="http://schemas.openxmlformats.org/officeDocument/2006/relationships/oleObject" Target="../embeddings/oleObject10.bin"/><Relationship Id="rId27" Type="http://schemas.openxmlformats.org/officeDocument/2006/relationships/image" Target="../media/image12.wmf"/><Relationship Id="rId30" Type="http://schemas.openxmlformats.org/officeDocument/2006/relationships/oleObject" Target="../embeddings/oleObject14.bin"/><Relationship Id="rId35" Type="http://schemas.openxmlformats.org/officeDocument/2006/relationships/image" Target="../media/image16.wmf"/><Relationship Id="rId43" Type="http://schemas.openxmlformats.org/officeDocument/2006/relationships/image" Target="../media/image20.wmf"/><Relationship Id="rId48" Type="http://schemas.openxmlformats.org/officeDocument/2006/relationships/oleObject" Target="../embeddings/oleObject23.bin"/><Relationship Id="rId8" Type="http://schemas.openxmlformats.org/officeDocument/2006/relationships/oleObject" Target="../embeddings/oleObject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K4" sqref="K4"/>
    </sheetView>
  </sheetViews>
  <sheetFormatPr defaultRowHeight="15" x14ac:dyDescent="0.25"/>
  <sheetData>
    <row r="1" spans="1:9" ht="15.75" x14ac:dyDescent="0.25">
      <c r="A1" s="86"/>
      <c r="B1" s="86"/>
      <c r="C1" s="86"/>
      <c r="D1" s="86"/>
      <c r="E1" s="86"/>
      <c r="F1" s="86"/>
      <c r="G1" s="86"/>
      <c r="H1" s="86"/>
      <c r="I1" s="86"/>
    </row>
    <row r="2" spans="1:9" ht="15.75" x14ac:dyDescent="0.25">
      <c r="A2" s="86"/>
      <c r="B2" s="86"/>
      <c r="C2" s="86"/>
      <c r="D2" s="86"/>
      <c r="E2" s="86"/>
      <c r="F2" s="86"/>
      <c r="G2" s="86"/>
      <c r="H2" s="86"/>
      <c r="I2" s="86"/>
    </row>
    <row r="3" spans="1:9" ht="15.75" x14ac:dyDescent="0.25">
      <c r="A3" s="86"/>
      <c r="B3" s="86"/>
      <c r="C3" s="86"/>
      <c r="D3" s="86"/>
      <c r="E3" s="86"/>
      <c r="F3" s="86"/>
      <c r="G3" s="86"/>
      <c r="H3" s="86"/>
      <c r="I3" s="86"/>
    </row>
    <row r="4" spans="1:9" ht="15.75" x14ac:dyDescent="0.25">
      <c r="A4" s="86"/>
      <c r="B4" s="86"/>
      <c r="C4" s="86"/>
      <c r="D4" s="86"/>
      <c r="E4" s="86"/>
      <c r="F4" s="86"/>
      <c r="G4" s="86"/>
      <c r="H4" s="86"/>
      <c r="I4" s="86"/>
    </row>
    <row r="5" spans="1:9" ht="15.75" x14ac:dyDescent="0.25">
      <c r="A5" s="86"/>
      <c r="B5" s="86"/>
      <c r="C5" s="86"/>
      <c r="D5" s="86"/>
      <c r="E5" s="86"/>
      <c r="F5" s="86"/>
      <c r="G5" s="86"/>
      <c r="H5" s="86"/>
      <c r="I5" s="86"/>
    </row>
    <row r="6" spans="1:9" ht="15.75" x14ac:dyDescent="0.25">
      <c r="A6" s="86"/>
      <c r="B6" s="86"/>
      <c r="C6" s="86"/>
      <c r="D6" s="86"/>
      <c r="E6" s="86"/>
      <c r="F6" s="86"/>
      <c r="G6" s="86"/>
      <c r="H6" s="86"/>
      <c r="I6" s="86"/>
    </row>
    <row r="7" spans="1:9" ht="15.75" x14ac:dyDescent="0.25">
      <c r="A7" s="86"/>
      <c r="B7" s="86"/>
      <c r="C7" s="86"/>
      <c r="D7" s="86"/>
      <c r="E7" s="86"/>
      <c r="F7" s="86"/>
      <c r="G7" s="86"/>
      <c r="H7" s="86"/>
      <c r="I7" s="86"/>
    </row>
    <row r="8" spans="1:9" ht="15.75" x14ac:dyDescent="0.25">
      <c r="A8" s="86"/>
      <c r="B8" s="86"/>
      <c r="C8" s="86"/>
      <c r="D8" s="86"/>
      <c r="E8" s="86"/>
      <c r="F8" s="86"/>
      <c r="G8" s="86"/>
      <c r="H8" s="86"/>
      <c r="I8" s="86"/>
    </row>
    <row r="9" spans="1:9" ht="15.75" x14ac:dyDescent="0.25">
      <c r="A9" s="86"/>
      <c r="B9" s="86"/>
      <c r="C9" s="86"/>
      <c r="D9" s="86"/>
      <c r="E9" s="86"/>
      <c r="F9" s="86"/>
      <c r="G9" s="86"/>
      <c r="H9" s="86"/>
      <c r="I9" s="86"/>
    </row>
    <row r="10" spans="1:9" ht="15.75" x14ac:dyDescent="0.25">
      <c r="A10" s="86"/>
      <c r="B10" s="86"/>
      <c r="C10" s="86"/>
      <c r="D10" s="86"/>
      <c r="E10" s="86"/>
      <c r="F10" s="86"/>
      <c r="G10" s="86"/>
      <c r="H10" s="86"/>
      <c r="I10" s="86"/>
    </row>
    <row r="11" spans="1:9" ht="15.75" x14ac:dyDescent="0.25">
      <c r="A11" s="86"/>
      <c r="B11" s="86"/>
      <c r="C11" s="86"/>
      <c r="D11" s="86"/>
      <c r="E11" s="86"/>
      <c r="F11" s="86"/>
      <c r="G11" s="86"/>
      <c r="H11" s="86"/>
      <c r="I11" s="86"/>
    </row>
    <row r="12" spans="1:9" ht="15.75" x14ac:dyDescent="0.25">
      <c r="A12" s="86"/>
      <c r="B12" s="86"/>
      <c r="C12" s="86"/>
      <c r="D12" s="86"/>
      <c r="E12" s="86"/>
      <c r="F12" s="86"/>
      <c r="G12" s="86"/>
      <c r="H12" s="86"/>
      <c r="I12" s="86"/>
    </row>
    <row r="13" spans="1:9" ht="15.75" x14ac:dyDescent="0.25">
      <c r="A13" s="86"/>
      <c r="B13" s="86"/>
      <c r="C13" s="86"/>
      <c r="D13" s="86"/>
      <c r="E13" s="86"/>
      <c r="F13" s="86"/>
      <c r="G13" s="86"/>
      <c r="H13" s="86"/>
      <c r="I13" s="86"/>
    </row>
    <row r="14" spans="1:9" ht="15.75" x14ac:dyDescent="0.25">
      <c r="A14" s="86"/>
      <c r="B14" s="86"/>
      <c r="C14" s="86"/>
      <c r="D14" s="86"/>
      <c r="E14" s="86"/>
      <c r="F14" s="86"/>
      <c r="G14" s="86"/>
      <c r="H14" s="86"/>
      <c r="I14" s="86"/>
    </row>
    <row r="15" spans="1:9" ht="15.75" x14ac:dyDescent="0.25">
      <c r="A15" s="86"/>
      <c r="B15" s="86"/>
      <c r="C15" s="86"/>
      <c r="D15" s="86"/>
      <c r="E15" s="86"/>
      <c r="F15" s="86"/>
      <c r="G15" s="86"/>
      <c r="H15" s="86"/>
      <c r="I15" s="86"/>
    </row>
    <row r="16" spans="1:9" ht="15.75" x14ac:dyDescent="0.25">
      <c r="A16" s="90" t="s">
        <v>78</v>
      </c>
      <c r="B16" s="90"/>
      <c r="C16" s="90"/>
      <c r="D16" s="90"/>
      <c r="E16" s="90"/>
      <c r="F16" s="90"/>
      <c r="G16" s="90"/>
      <c r="H16" s="90"/>
      <c r="I16" s="90"/>
    </row>
    <row r="17" spans="1:9" ht="15.75" x14ac:dyDescent="0.25">
      <c r="A17" s="87"/>
      <c r="B17" s="87"/>
      <c r="C17" s="87"/>
      <c r="D17" s="87"/>
      <c r="E17" s="87"/>
      <c r="F17" s="87"/>
      <c r="G17" s="87"/>
      <c r="H17" s="87"/>
      <c r="I17" s="87"/>
    </row>
    <row r="18" spans="1:9" ht="15.75" x14ac:dyDescent="0.25">
      <c r="A18" s="90" t="s">
        <v>79</v>
      </c>
      <c r="B18" s="90"/>
      <c r="C18" s="90"/>
      <c r="D18" s="90"/>
      <c r="E18" s="90"/>
      <c r="F18" s="90"/>
      <c r="G18" s="90"/>
      <c r="H18" s="90"/>
      <c r="I18" s="90"/>
    </row>
    <row r="19" spans="1:9" ht="15.75" x14ac:dyDescent="0.25">
      <c r="A19" s="88"/>
      <c r="B19" s="88"/>
      <c r="C19" s="88"/>
      <c r="D19" s="88"/>
      <c r="E19" s="88"/>
      <c r="F19" s="88"/>
      <c r="G19" s="88"/>
      <c r="H19" s="87"/>
      <c r="I19" s="87"/>
    </row>
    <row r="20" spans="1:9" ht="22.5" x14ac:dyDescent="0.3">
      <c r="A20" s="91" t="s">
        <v>80</v>
      </c>
      <c r="B20" s="91"/>
      <c r="C20" s="91"/>
      <c r="D20" s="91"/>
      <c r="E20" s="91"/>
      <c r="F20" s="91"/>
      <c r="G20" s="91"/>
      <c r="H20" s="91"/>
      <c r="I20" s="91"/>
    </row>
    <row r="21" spans="1:9" ht="22.5" x14ac:dyDescent="0.3">
      <c r="A21" s="92" t="s">
        <v>81</v>
      </c>
      <c r="B21" s="92"/>
      <c r="C21" s="92"/>
      <c r="D21" s="92"/>
      <c r="E21" s="92"/>
      <c r="F21" s="92"/>
      <c r="G21" s="92"/>
      <c r="H21" s="92"/>
      <c r="I21" s="92"/>
    </row>
    <row r="22" spans="1:9" ht="15.75" x14ac:dyDescent="0.25">
      <c r="A22" s="88"/>
      <c r="B22" s="88"/>
      <c r="C22" s="88"/>
      <c r="D22" s="88"/>
      <c r="E22" s="88"/>
      <c r="F22" s="88"/>
      <c r="G22" s="88"/>
      <c r="H22" s="87"/>
      <c r="I22" s="87"/>
    </row>
    <row r="23" spans="1:9" ht="15.75" x14ac:dyDescent="0.25">
      <c r="A23" s="93"/>
      <c r="B23" s="93"/>
      <c r="C23" s="93"/>
      <c r="D23" s="93"/>
      <c r="E23" s="93"/>
      <c r="F23" s="93"/>
      <c r="G23" s="93"/>
      <c r="H23" s="93"/>
      <c r="I23" s="93"/>
    </row>
    <row r="24" spans="1:9" ht="15.75" x14ac:dyDescent="0.25">
      <c r="A24" s="89"/>
      <c r="B24" s="89"/>
      <c r="C24" s="89"/>
      <c r="D24" s="89"/>
      <c r="E24" s="89"/>
      <c r="F24" s="89"/>
      <c r="G24" s="89"/>
      <c r="H24" s="89"/>
      <c r="I24" s="89"/>
    </row>
    <row r="25" spans="1:9" ht="15.75" x14ac:dyDescent="0.25">
      <c r="A25" s="89"/>
      <c r="B25" s="89"/>
      <c r="C25" s="89"/>
      <c r="D25" s="89"/>
      <c r="E25" s="89"/>
      <c r="F25" s="89"/>
      <c r="G25" s="89"/>
      <c r="H25" s="89"/>
      <c r="I25" s="89"/>
    </row>
    <row r="26" spans="1:9" ht="18.75" x14ac:dyDescent="0.25">
      <c r="A26" s="94" t="s">
        <v>83</v>
      </c>
      <c r="B26" s="94"/>
      <c r="C26" s="94"/>
      <c r="D26" s="94"/>
      <c r="E26" s="94"/>
      <c r="F26" s="94"/>
      <c r="G26" s="94"/>
      <c r="H26" s="94"/>
      <c r="I26" s="94"/>
    </row>
    <row r="27" spans="1:9" ht="15.75" x14ac:dyDescent="0.25">
      <c r="A27" s="89"/>
      <c r="B27" s="89"/>
      <c r="C27" s="89"/>
      <c r="D27" s="89"/>
      <c r="E27" s="89"/>
      <c r="F27" s="89"/>
      <c r="G27" s="89"/>
      <c r="H27" s="89"/>
      <c r="I27" s="89"/>
    </row>
    <row r="28" spans="1:9" ht="15.75" x14ac:dyDescent="0.25">
      <c r="A28" s="89"/>
      <c r="B28" s="89"/>
      <c r="C28" s="89"/>
      <c r="D28" s="89"/>
      <c r="E28" s="89"/>
      <c r="F28" s="89"/>
      <c r="G28" s="89"/>
      <c r="H28" s="89"/>
      <c r="I28" s="89"/>
    </row>
    <row r="29" spans="1:9" ht="15.75" x14ac:dyDescent="0.25">
      <c r="A29" s="89"/>
      <c r="B29" s="89"/>
      <c r="C29" s="89"/>
      <c r="D29" s="89"/>
      <c r="E29" s="89"/>
      <c r="F29" s="89"/>
      <c r="G29" s="89"/>
      <c r="H29" s="89"/>
      <c r="I29" s="89"/>
    </row>
    <row r="30" spans="1:9" ht="15.75" x14ac:dyDescent="0.25">
      <c r="A30" s="89"/>
      <c r="B30" s="89"/>
      <c r="C30" s="89"/>
      <c r="D30" s="89"/>
      <c r="E30" s="89"/>
      <c r="F30" s="89"/>
      <c r="G30" s="89"/>
      <c r="H30" s="89"/>
      <c r="I30" s="89"/>
    </row>
    <row r="31" spans="1:9" ht="15.75" x14ac:dyDescent="0.25">
      <c r="A31" s="89"/>
      <c r="B31" s="89"/>
      <c r="C31" s="89"/>
      <c r="D31" s="89"/>
      <c r="E31" s="89"/>
      <c r="F31" s="89"/>
      <c r="G31" s="89"/>
      <c r="H31" s="89"/>
      <c r="I31" s="89"/>
    </row>
    <row r="32" spans="1:9" ht="15.75" x14ac:dyDescent="0.25">
      <c r="A32" s="89"/>
      <c r="B32" s="89"/>
      <c r="C32" s="89"/>
      <c r="D32" s="89"/>
      <c r="E32" s="89"/>
      <c r="F32" s="89"/>
      <c r="G32" s="89"/>
      <c r="H32" s="89"/>
      <c r="I32" s="89"/>
    </row>
    <row r="33" spans="1:9" ht="15.75" x14ac:dyDescent="0.25">
      <c r="A33" s="89"/>
      <c r="B33" s="89"/>
      <c r="C33" s="89"/>
      <c r="D33" s="89"/>
      <c r="E33" s="89"/>
      <c r="F33" s="89"/>
      <c r="G33" s="89"/>
      <c r="H33" s="89"/>
      <c r="I33" s="89"/>
    </row>
    <row r="34" spans="1:9" ht="15.75" x14ac:dyDescent="0.25">
      <c r="A34" s="89"/>
      <c r="B34" s="89"/>
      <c r="C34" s="89"/>
      <c r="D34" s="89"/>
      <c r="E34" s="89"/>
      <c r="F34" s="89"/>
      <c r="G34" s="89"/>
      <c r="H34" s="89"/>
      <c r="I34" s="89"/>
    </row>
    <row r="35" spans="1:9" ht="15.75" x14ac:dyDescent="0.25">
      <c r="A35" s="89"/>
      <c r="B35" s="89"/>
      <c r="C35" s="89"/>
      <c r="D35" s="89"/>
      <c r="E35" s="89"/>
      <c r="F35" s="89"/>
      <c r="G35" s="89"/>
      <c r="H35" s="89"/>
      <c r="I35" s="89"/>
    </row>
    <row r="36" spans="1:9" ht="15.75" x14ac:dyDescent="0.25">
      <c r="A36" s="89"/>
      <c r="B36" s="89"/>
      <c r="C36" s="89"/>
      <c r="D36" s="89"/>
      <c r="E36" s="89"/>
      <c r="F36" s="89"/>
      <c r="G36" s="89"/>
      <c r="H36" s="89"/>
      <c r="I36" s="89"/>
    </row>
    <row r="37" spans="1:9" ht="15.75" x14ac:dyDescent="0.25">
      <c r="A37" s="89"/>
      <c r="B37" s="89"/>
      <c r="C37" s="89"/>
      <c r="D37" s="89"/>
      <c r="E37" s="89"/>
      <c r="F37" s="89"/>
      <c r="G37" s="89"/>
      <c r="H37" s="89"/>
      <c r="I37" s="89"/>
    </row>
    <row r="38" spans="1:9" ht="15.75" x14ac:dyDescent="0.25">
      <c r="A38" s="89"/>
      <c r="B38" s="89"/>
      <c r="C38" s="89"/>
      <c r="D38" s="89"/>
      <c r="E38" s="89"/>
      <c r="F38" s="89"/>
      <c r="G38" s="89"/>
      <c r="H38" s="89"/>
      <c r="I38" s="89"/>
    </row>
    <row r="39" spans="1:9" ht="15.75" x14ac:dyDescent="0.25">
      <c r="A39" s="89"/>
      <c r="B39" s="89"/>
      <c r="C39" s="89"/>
      <c r="D39" s="89"/>
      <c r="E39" s="89"/>
      <c r="F39" s="89"/>
      <c r="G39" s="89"/>
      <c r="H39" s="89"/>
      <c r="I39" s="89"/>
    </row>
    <row r="40" spans="1:9" ht="15.75" x14ac:dyDescent="0.25">
      <c r="A40" s="89"/>
      <c r="B40" s="89"/>
      <c r="C40" s="89"/>
      <c r="D40" s="89"/>
      <c r="E40" s="89"/>
      <c r="F40" s="89"/>
      <c r="G40" s="89"/>
      <c r="H40" s="89"/>
      <c r="I40" s="89"/>
    </row>
    <row r="41" spans="1:9" ht="15.75" x14ac:dyDescent="0.25">
      <c r="A41" s="89"/>
      <c r="B41" s="89"/>
      <c r="C41" s="89"/>
      <c r="D41" s="89"/>
      <c r="E41" s="89"/>
      <c r="F41" s="89"/>
      <c r="G41" s="89"/>
      <c r="H41" s="89"/>
      <c r="I41" s="89"/>
    </row>
    <row r="42" spans="1:9" ht="15.75" x14ac:dyDescent="0.25">
      <c r="A42" s="89"/>
      <c r="B42" s="89"/>
      <c r="C42" s="89"/>
      <c r="D42" s="89"/>
      <c r="E42" s="89"/>
      <c r="F42" s="89"/>
      <c r="G42" s="89"/>
      <c r="H42" s="89"/>
      <c r="I42" s="89"/>
    </row>
    <row r="43" spans="1:9" ht="15.75" x14ac:dyDescent="0.25">
      <c r="A43" s="89"/>
      <c r="B43" s="89"/>
      <c r="C43" s="89"/>
      <c r="D43" s="89"/>
      <c r="E43" s="89"/>
      <c r="F43" s="89"/>
      <c r="G43" s="89"/>
      <c r="H43" s="89"/>
      <c r="I43" s="89"/>
    </row>
    <row r="44" spans="1:9" ht="15.75" x14ac:dyDescent="0.25">
      <c r="A44" s="95"/>
      <c r="B44" s="95"/>
      <c r="C44" s="95"/>
      <c r="D44" s="95"/>
      <c r="E44" s="95"/>
      <c r="F44" s="95"/>
      <c r="G44" s="95"/>
      <c r="H44" s="95"/>
      <c r="I44" s="95"/>
    </row>
    <row r="45" spans="1:9" ht="15.75" x14ac:dyDescent="0.25">
      <c r="A45" s="95" t="s">
        <v>82</v>
      </c>
      <c r="B45" s="95"/>
      <c r="C45" s="95"/>
      <c r="D45" s="95"/>
      <c r="E45" s="95"/>
      <c r="F45" s="95"/>
      <c r="G45" s="95"/>
      <c r="H45" s="95"/>
      <c r="I45" s="95"/>
    </row>
    <row r="46" spans="1:9" ht="15.75" x14ac:dyDescent="0.25">
      <c r="A46" s="95"/>
      <c r="B46" s="95"/>
      <c r="C46" s="95"/>
      <c r="D46" s="95"/>
      <c r="E46" s="95"/>
      <c r="F46" s="95"/>
      <c r="G46" s="95"/>
      <c r="H46" s="95"/>
      <c r="I46" s="95"/>
    </row>
    <row r="47" spans="1:9" ht="15.75" x14ac:dyDescent="0.25">
      <c r="A47" s="95"/>
      <c r="B47" s="95"/>
      <c r="C47" s="95"/>
      <c r="D47" s="95"/>
      <c r="E47" s="95"/>
      <c r="F47" s="95"/>
      <c r="G47" s="95"/>
      <c r="H47" s="95"/>
      <c r="I47" s="95"/>
    </row>
  </sheetData>
  <mergeCells count="10">
    <mergeCell ref="A26:I26"/>
    <mergeCell ref="A44:I44"/>
    <mergeCell ref="A45:I45"/>
    <mergeCell ref="A46:I46"/>
    <mergeCell ref="A47:I47"/>
    <mergeCell ref="A16:I16"/>
    <mergeCell ref="A18:I18"/>
    <mergeCell ref="A20:I20"/>
    <mergeCell ref="A21:I21"/>
    <mergeCell ref="A23:I23"/>
  </mergeCells>
  <phoneticPr fontId="17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303"/>
  <sheetViews>
    <sheetView tabSelected="1" showWhiteSpace="0" topLeftCell="A161" zoomScale="120" zoomScaleSheetLayoutView="120" zoomScalePageLayoutView="120" workbookViewId="0">
      <selection activeCell="E204" sqref="E204"/>
    </sheetView>
  </sheetViews>
  <sheetFormatPr defaultRowHeight="15" x14ac:dyDescent="0.25"/>
  <cols>
    <col min="1" max="1" width="10.7109375" customWidth="1"/>
    <col min="2" max="2" width="29.28515625" customWidth="1"/>
    <col min="3" max="3" width="17.5703125" customWidth="1"/>
    <col min="4" max="4" width="11.5703125" customWidth="1"/>
    <col min="5" max="5" width="11.140625" customWidth="1"/>
    <col min="6" max="6" width="12.42578125" customWidth="1"/>
    <col min="7" max="7" width="10.7109375" customWidth="1"/>
    <col min="8" max="8" width="10.85546875" customWidth="1"/>
  </cols>
  <sheetData>
    <row r="1" spans="1:8" ht="35.25" customHeight="1" thickBot="1" x14ac:dyDescent="0.3">
      <c r="A1" s="167" t="s">
        <v>77</v>
      </c>
      <c r="B1" s="167"/>
      <c r="C1" s="167"/>
      <c r="D1" s="167"/>
      <c r="E1" s="167"/>
      <c r="F1" s="167"/>
      <c r="G1" s="167"/>
      <c r="H1" s="167"/>
    </row>
    <row r="2" spans="1:8" ht="57" customHeight="1" thickBot="1" x14ac:dyDescent="0.35">
      <c r="A2" s="168" t="s">
        <v>65</v>
      </c>
      <c r="B2" s="169"/>
      <c r="C2" s="169"/>
      <c r="D2" s="169"/>
      <c r="E2" s="169"/>
      <c r="F2" s="169"/>
      <c r="G2" s="169"/>
      <c r="H2" s="170"/>
    </row>
    <row r="3" spans="1:8" ht="23.25" customHeight="1" thickBot="1" x14ac:dyDescent="0.3">
      <c r="A3" s="106" t="s">
        <v>84</v>
      </c>
      <c r="B3" s="101" t="s">
        <v>85</v>
      </c>
      <c r="C3" s="101" t="s">
        <v>86</v>
      </c>
      <c r="D3" s="55" t="s">
        <v>87</v>
      </c>
      <c r="E3" s="55" t="s">
        <v>61</v>
      </c>
      <c r="F3" s="108" t="s">
        <v>88</v>
      </c>
      <c r="G3" s="109"/>
      <c r="H3" s="110"/>
    </row>
    <row r="4" spans="1:8" ht="47.25" customHeight="1" thickBot="1" x14ac:dyDescent="0.3">
      <c r="A4" s="107"/>
      <c r="B4" s="102"/>
      <c r="C4" s="102"/>
      <c r="D4" s="1">
        <v>2015</v>
      </c>
      <c r="E4" s="68">
        <v>2016</v>
      </c>
      <c r="F4" s="1">
        <v>2017</v>
      </c>
      <c r="G4" s="1">
        <v>2018</v>
      </c>
      <c r="H4" s="1">
        <v>2019</v>
      </c>
    </row>
    <row r="5" spans="1:8" ht="20.25" customHeight="1" thickBot="1" x14ac:dyDescent="0.3">
      <c r="A5" s="60" t="s">
        <v>89</v>
      </c>
      <c r="B5" s="111" t="s">
        <v>90</v>
      </c>
      <c r="C5" s="112"/>
      <c r="D5" s="112"/>
      <c r="E5" s="112"/>
      <c r="F5" s="112"/>
      <c r="G5" s="112"/>
      <c r="H5" s="113"/>
    </row>
    <row r="6" spans="1:8" ht="39" customHeight="1" thickBot="1" x14ac:dyDescent="0.3">
      <c r="A6" s="96">
        <v>1</v>
      </c>
      <c r="B6" s="2" t="s">
        <v>52</v>
      </c>
      <c r="C6" s="2" t="s">
        <v>97</v>
      </c>
      <c r="D6" s="71">
        <v>8304</v>
      </c>
      <c r="E6" s="71">
        <v>8312</v>
      </c>
      <c r="F6" s="71">
        <v>8328</v>
      </c>
      <c r="G6" s="71">
        <v>8353</v>
      </c>
      <c r="H6" s="71">
        <v>8386</v>
      </c>
    </row>
    <row r="7" spans="1:8" ht="13.5" customHeight="1" thickBot="1" x14ac:dyDescent="0.3">
      <c r="A7" s="97"/>
      <c r="B7" s="2" t="s">
        <v>91</v>
      </c>
      <c r="C7" s="2" t="s">
        <v>92</v>
      </c>
      <c r="D7" s="71">
        <v>100.8</v>
      </c>
      <c r="E7" s="72">
        <v>100.1</v>
      </c>
      <c r="F7" s="72">
        <v>100.2</v>
      </c>
      <c r="G7" s="72">
        <v>100.3</v>
      </c>
      <c r="H7" s="72">
        <v>100.4</v>
      </c>
    </row>
    <row r="8" spans="1:8" ht="15.75" thickBot="1" x14ac:dyDescent="0.3">
      <c r="A8" s="98"/>
      <c r="B8" s="2" t="s">
        <v>93</v>
      </c>
      <c r="C8" s="2"/>
      <c r="D8" s="71"/>
      <c r="E8" s="71"/>
      <c r="F8" s="71"/>
      <c r="G8" s="71"/>
      <c r="H8" s="71"/>
    </row>
    <row r="9" spans="1:8" ht="15.75" thickBot="1" x14ac:dyDescent="0.3">
      <c r="A9" s="96" t="s">
        <v>284</v>
      </c>
      <c r="B9" s="2" t="s">
        <v>94</v>
      </c>
      <c r="C9" s="2" t="s">
        <v>97</v>
      </c>
      <c r="D9" s="71"/>
      <c r="E9" s="71"/>
      <c r="F9" s="71"/>
      <c r="G9" s="71"/>
      <c r="H9" s="71"/>
    </row>
    <row r="10" spans="1:8" ht="14.25" customHeight="1" thickBot="1" x14ac:dyDescent="0.3">
      <c r="A10" s="98"/>
      <c r="B10" s="2" t="s">
        <v>91</v>
      </c>
      <c r="C10" s="2" t="s">
        <v>92</v>
      </c>
      <c r="D10" s="72"/>
      <c r="E10" s="72"/>
      <c r="F10" s="72"/>
      <c r="G10" s="72"/>
      <c r="H10" s="72"/>
    </row>
    <row r="11" spans="1:8" ht="24" customHeight="1" thickBot="1" x14ac:dyDescent="0.3">
      <c r="A11" s="96" t="s">
        <v>285</v>
      </c>
      <c r="B11" s="2" t="s">
        <v>95</v>
      </c>
      <c r="C11" s="2" t="s">
        <v>97</v>
      </c>
      <c r="D11" s="71">
        <f>D6-D9</f>
        <v>8304</v>
      </c>
      <c r="E11" s="71">
        <f>E6-E9</f>
        <v>8312</v>
      </c>
      <c r="F11" s="71">
        <f>F6-F9</f>
        <v>8328</v>
      </c>
      <c r="G11" s="71">
        <f>G6-G9</f>
        <v>8353</v>
      </c>
      <c r="H11" s="71">
        <f>H6-H9</f>
        <v>8386</v>
      </c>
    </row>
    <row r="12" spans="1:8" ht="23.25" customHeight="1" thickBot="1" x14ac:dyDescent="0.3">
      <c r="A12" s="98"/>
      <c r="B12" s="2" t="s">
        <v>96</v>
      </c>
      <c r="C12" s="2" t="s">
        <v>92</v>
      </c>
      <c r="D12" s="71">
        <v>100.8</v>
      </c>
      <c r="E12" s="72">
        <f>E11/D11*100</f>
        <v>100.09633911368014</v>
      </c>
      <c r="F12" s="72">
        <f>F11/E11*100</f>
        <v>100.1924927815207</v>
      </c>
      <c r="G12" s="72">
        <f>G11/F11*100</f>
        <v>100.30019212295869</v>
      </c>
      <c r="H12" s="72">
        <f>H11/G11*100</f>
        <v>100.39506764036874</v>
      </c>
    </row>
    <row r="13" spans="1:8" ht="33" customHeight="1" thickBot="1" x14ac:dyDescent="0.3">
      <c r="A13" s="67"/>
      <c r="B13" s="28" t="s">
        <v>62</v>
      </c>
      <c r="C13" s="28" t="s">
        <v>97</v>
      </c>
      <c r="D13" s="71">
        <f>(D6+E6)/2</f>
        <v>8308</v>
      </c>
      <c r="E13" s="71">
        <f>(E6+F6)/2</f>
        <v>8320</v>
      </c>
      <c r="F13" s="71">
        <f>(F6+G6)/2</f>
        <v>8340.5</v>
      </c>
      <c r="G13" s="71">
        <f>(G6+H6)/2</f>
        <v>8369.5</v>
      </c>
      <c r="H13" s="71">
        <f>(H6+(H6+H14-H15+H16))/2</f>
        <v>8401</v>
      </c>
    </row>
    <row r="14" spans="1:8" ht="28.5" customHeight="1" thickBot="1" x14ac:dyDescent="0.3">
      <c r="A14" s="64">
        <v>2</v>
      </c>
      <c r="B14" s="2" t="s">
        <v>337</v>
      </c>
      <c r="C14" s="2" t="s">
        <v>97</v>
      </c>
      <c r="D14" s="73">
        <v>84</v>
      </c>
      <c r="E14" s="73">
        <v>86</v>
      </c>
      <c r="F14" s="73">
        <v>91</v>
      </c>
      <c r="G14" s="73">
        <v>94</v>
      </c>
      <c r="H14" s="73">
        <v>100</v>
      </c>
    </row>
    <row r="15" spans="1:8" ht="27" customHeight="1" thickBot="1" x14ac:dyDescent="0.3">
      <c r="A15" s="64">
        <v>3</v>
      </c>
      <c r="B15" s="2" t="s">
        <v>338</v>
      </c>
      <c r="C15" s="2" t="s">
        <v>97</v>
      </c>
      <c r="D15" s="73">
        <v>103</v>
      </c>
      <c r="E15" s="73">
        <v>99</v>
      </c>
      <c r="F15" s="73">
        <v>97</v>
      </c>
      <c r="G15" s="73">
        <v>95</v>
      </c>
      <c r="H15" s="73">
        <v>90</v>
      </c>
    </row>
    <row r="16" spans="1:8" ht="23.25" customHeight="1" thickBot="1" x14ac:dyDescent="0.3">
      <c r="A16" s="64">
        <v>4</v>
      </c>
      <c r="B16" s="2" t="s">
        <v>39</v>
      </c>
      <c r="C16" s="2" t="s">
        <v>97</v>
      </c>
      <c r="D16" s="73">
        <v>-19</v>
      </c>
      <c r="E16" s="73">
        <v>-12</v>
      </c>
      <c r="F16" s="73">
        <v>5</v>
      </c>
      <c r="G16" s="73">
        <v>13</v>
      </c>
      <c r="H16" s="73">
        <v>20</v>
      </c>
    </row>
    <row r="17" spans="1:8" ht="27" customHeight="1" thickBot="1" x14ac:dyDescent="0.3">
      <c r="A17" s="64">
        <v>5</v>
      </c>
      <c r="B17" s="2" t="s">
        <v>98</v>
      </c>
      <c r="C17" s="2" t="s">
        <v>99</v>
      </c>
      <c r="D17" s="74">
        <v>10.199999999999999</v>
      </c>
      <c r="E17" s="74">
        <f>E14/E13*1000</f>
        <v>10.336538461538462</v>
      </c>
      <c r="F17" s="74">
        <f>F14/F13*1000</f>
        <v>10.910616869492237</v>
      </c>
      <c r="G17" s="74">
        <f>G14/G13*1000</f>
        <v>11.231256347452058</v>
      </c>
      <c r="H17" s="74">
        <f>H14/H13*1000</f>
        <v>11.903344839900011</v>
      </c>
    </row>
    <row r="18" spans="1:8" ht="31.5" customHeight="1" thickBot="1" x14ac:dyDescent="0.3">
      <c r="A18" s="64">
        <v>6</v>
      </c>
      <c r="B18" s="2" t="s">
        <v>100</v>
      </c>
      <c r="C18" s="2" t="s">
        <v>99</v>
      </c>
      <c r="D18" s="74">
        <v>12.5</v>
      </c>
      <c r="E18" s="74">
        <f>E15/E13*1000</f>
        <v>11.899038461538462</v>
      </c>
      <c r="F18" s="74">
        <f>F15/F13*1000</f>
        <v>11.62999820154667</v>
      </c>
      <c r="G18" s="74">
        <f>G15/G13*1000</f>
        <v>11.350737797956867</v>
      </c>
      <c r="H18" s="74">
        <f>H15/H13*1000</f>
        <v>10.71301035591001</v>
      </c>
    </row>
    <row r="19" spans="1:8" ht="30" customHeight="1" thickBot="1" x14ac:dyDescent="0.3">
      <c r="A19" s="64">
        <v>7</v>
      </c>
      <c r="B19" s="2" t="s">
        <v>101</v>
      </c>
      <c r="C19" s="2" t="s">
        <v>99</v>
      </c>
      <c r="D19" s="74">
        <v>-2.2999999999999998</v>
      </c>
      <c r="E19" s="74">
        <f>E17-E18</f>
        <v>-1.5625</v>
      </c>
      <c r="F19" s="74">
        <f>F17-F18</f>
        <v>-0.71938133205443222</v>
      </c>
      <c r="G19" s="74">
        <f>G17-G18</f>
        <v>-0.11948145050480896</v>
      </c>
      <c r="H19" s="74">
        <f>H17-H18</f>
        <v>1.1903344839900019</v>
      </c>
    </row>
    <row r="20" spans="1:8" ht="30.75" customHeight="1" thickBot="1" x14ac:dyDescent="0.3">
      <c r="A20" s="64">
        <v>8</v>
      </c>
      <c r="B20" s="2" t="s">
        <v>102</v>
      </c>
      <c r="C20" s="2" t="s">
        <v>99</v>
      </c>
      <c r="D20" s="74"/>
      <c r="E20" s="74">
        <f>E16/E13*1000</f>
        <v>-1.4423076923076923</v>
      </c>
      <c r="F20" s="74">
        <f>F16/F13*1000</f>
        <v>0.59948444337869433</v>
      </c>
      <c r="G20" s="74">
        <f>G16/G13*1000</f>
        <v>1.5532588565625187</v>
      </c>
      <c r="H20" s="74">
        <f>H16/H13*1000</f>
        <v>2.3806689679800024</v>
      </c>
    </row>
    <row r="21" spans="1:8" ht="30" customHeight="1" thickBot="1" x14ac:dyDescent="0.35">
      <c r="A21" s="103"/>
      <c r="B21" s="104"/>
      <c r="C21" s="104"/>
      <c r="D21" s="104"/>
      <c r="E21" s="104"/>
      <c r="F21" s="104"/>
      <c r="G21" s="104"/>
      <c r="H21" s="105"/>
    </row>
    <row r="22" spans="1:8" ht="23.25" customHeight="1" thickBot="1" x14ac:dyDescent="0.3">
      <c r="A22" s="106" t="s">
        <v>84</v>
      </c>
      <c r="B22" s="101" t="s">
        <v>85</v>
      </c>
      <c r="C22" s="101" t="s">
        <v>86</v>
      </c>
      <c r="D22" s="10" t="s">
        <v>87</v>
      </c>
      <c r="E22" s="101" t="s">
        <v>63</v>
      </c>
      <c r="F22" s="108" t="s">
        <v>88</v>
      </c>
      <c r="G22" s="131"/>
      <c r="H22" s="132"/>
    </row>
    <row r="23" spans="1:8" ht="18" customHeight="1" thickBot="1" x14ac:dyDescent="0.3">
      <c r="A23" s="107"/>
      <c r="B23" s="102"/>
      <c r="C23" s="102"/>
      <c r="D23" s="69">
        <v>2015</v>
      </c>
      <c r="E23" s="102"/>
      <c r="F23" s="1">
        <v>2017</v>
      </c>
      <c r="G23" s="1">
        <v>2018</v>
      </c>
      <c r="H23" s="1">
        <v>2019</v>
      </c>
    </row>
    <row r="24" spans="1:8" ht="15.75" customHeight="1" thickBot="1" x14ac:dyDescent="0.3">
      <c r="A24" s="5" t="s">
        <v>103</v>
      </c>
      <c r="B24" s="111" t="s">
        <v>240</v>
      </c>
      <c r="C24" s="112"/>
      <c r="D24" s="112"/>
      <c r="E24" s="112"/>
      <c r="F24" s="112"/>
      <c r="G24" s="112"/>
      <c r="H24" s="113"/>
    </row>
    <row r="25" spans="1:8" ht="30.75" customHeight="1" thickBot="1" x14ac:dyDescent="0.3">
      <c r="A25" s="64">
        <v>1</v>
      </c>
      <c r="B25" s="2" t="s">
        <v>241</v>
      </c>
      <c r="C25" s="2" t="s">
        <v>97</v>
      </c>
      <c r="D25" s="2">
        <v>2617</v>
      </c>
      <c r="E25" s="2">
        <v>2748</v>
      </c>
      <c r="F25" s="2">
        <v>2885</v>
      </c>
      <c r="G25" s="2">
        <v>3058</v>
      </c>
      <c r="H25" s="2">
        <v>3241</v>
      </c>
    </row>
    <row r="26" spans="1:8" ht="31.5" customHeight="1" thickBot="1" x14ac:dyDescent="0.3">
      <c r="A26" s="64" t="s">
        <v>339</v>
      </c>
      <c r="B26" s="2" t="s">
        <v>242</v>
      </c>
      <c r="C26" s="2" t="s">
        <v>92</v>
      </c>
      <c r="D26" s="2">
        <v>0.48</v>
      </c>
      <c r="E26" s="2">
        <v>0.44</v>
      </c>
      <c r="F26" s="2">
        <v>0.38</v>
      </c>
      <c r="G26" s="2">
        <v>0.36</v>
      </c>
      <c r="H26" s="2">
        <v>0.32</v>
      </c>
    </row>
    <row r="27" spans="1:8" ht="55.5" customHeight="1" thickBot="1" x14ac:dyDescent="0.3">
      <c r="A27" s="64" t="s">
        <v>340</v>
      </c>
      <c r="B27" s="2" t="s">
        <v>243</v>
      </c>
      <c r="C27" s="2" t="s">
        <v>97</v>
      </c>
      <c r="D27" s="2">
        <v>25</v>
      </c>
      <c r="E27" s="2">
        <v>26</v>
      </c>
      <c r="F27" s="2">
        <v>27</v>
      </c>
      <c r="G27" s="2">
        <v>22</v>
      </c>
      <c r="H27" s="2">
        <v>16</v>
      </c>
    </row>
    <row r="28" spans="1:8" ht="51.75" customHeight="1" thickBot="1" x14ac:dyDescent="0.3">
      <c r="A28" s="64" t="s">
        <v>341</v>
      </c>
      <c r="B28" s="2" t="s">
        <v>244</v>
      </c>
      <c r="C28" s="2" t="s">
        <v>245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</row>
    <row r="29" spans="1:8" s="29" customFormat="1" ht="27" customHeight="1" thickBot="1" x14ac:dyDescent="0.3">
      <c r="A29" s="27" t="s">
        <v>342</v>
      </c>
      <c r="B29" s="28" t="s">
        <v>246</v>
      </c>
      <c r="C29" s="28" t="s">
        <v>245</v>
      </c>
      <c r="D29" s="28">
        <v>42</v>
      </c>
      <c r="E29" s="28">
        <v>16</v>
      </c>
      <c r="F29" s="28">
        <v>84</v>
      </c>
      <c r="G29" s="28">
        <v>22</v>
      </c>
      <c r="H29" s="28">
        <v>39</v>
      </c>
    </row>
    <row r="30" spans="1:8" s="29" customFormat="1" ht="24" customHeight="1" thickBot="1" x14ac:dyDescent="0.3">
      <c r="A30" s="27" t="s">
        <v>328</v>
      </c>
      <c r="B30" s="28" t="s">
        <v>247</v>
      </c>
      <c r="C30" s="28" t="s">
        <v>245</v>
      </c>
      <c r="D30" s="28">
        <v>29</v>
      </c>
      <c r="E30" s="28">
        <v>4</v>
      </c>
      <c r="F30" s="28">
        <v>0</v>
      </c>
      <c r="G30" s="28">
        <v>0</v>
      </c>
      <c r="H30" s="28">
        <v>0</v>
      </c>
    </row>
    <row r="31" spans="1:8" s="29" customFormat="1" ht="27" customHeight="1" thickBot="1" x14ac:dyDescent="0.3">
      <c r="A31" s="27" t="s">
        <v>329</v>
      </c>
      <c r="B31" s="28" t="s">
        <v>248</v>
      </c>
      <c r="C31" s="28" t="s">
        <v>245</v>
      </c>
      <c r="D31" s="28">
        <v>13</v>
      </c>
      <c r="E31" s="28">
        <v>12</v>
      </c>
      <c r="F31" s="28">
        <v>84</v>
      </c>
      <c r="G31" s="28">
        <v>22</v>
      </c>
      <c r="H31" s="28">
        <v>39</v>
      </c>
    </row>
    <row r="32" spans="1:8" s="29" customFormat="1" ht="54.75" customHeight="1" thickBot="1" x14ac:dyDescent="0.3">
      <c r="A32" s="27" t="s">
        <v>22</v>
      </c>
      <c r="B32" s="31" t="s">
        <v>53</v>
      </c>
      <c r="C32" s="32" t="s">
        <v>97</v>
      </c>
      <c r="D32" s="70">
        <v>720</v>
      </c>
      <c r="E32" s="70">
        <v>709</v>
      </c>
      <c r="F32" s="70">
        <v>708</v>
      </c>
      <c r="G32" s="70">
        <v>719</v>
      </c>
      <c r="H32" s="70">
        <v>745</v>
      </c>
    </row>
    <row r="33" spans="1:8" s="29" customFormat="1" ht="57" customHeight="1" thickBot="1" x14ac:dyDescent="0.3">
      <c r="A33" s="27" t="s">
        <v>23</v>
      </c>
      <c r="B33" s="33" t="s">
        <v>54</v>
      </c>
      <c r="C33" s="33" t="s">
        <v>55</v>
      </c>
      <c r="D33" s="33">
        <v>33373.800000000003</v>
      </c>
      <c r="E33" s="33">
        <v>32873.199999999997</v>
      </c>
      <c r="F33" s="33">
        <v>32807.5</v>
      </c>
      <c r="G33" s="33">
        <v>33299.599999999999</v>
      </c>
      <c r="H33" s="33">
        <v>34498.400000000001</v>
      </c>
    </row>
    <row r="34" spans="1:8" s="29" customFormat="1" ht="55.5" customHeight="1" thickBot="1" x14ac:dyDescent="0.3">
      <c r="A34" s="35" t="s">
        <v>24</v>
      </c>
      <c r="B34" s="33" t="s">
        <v>56</v>
      </c>
      <c r="C34" s="33" t="s">
        <v>111</v>
      </c>
      <c r="D34" s="34">
        <v>288349.59999999998</v>
      </c>
      <c r="E34" s="34">
        <f>E33*E32*12/1000</f>
        <v>279685.18559999997</v>
      </c>
      <c r="F34" s="34">
        <f>F33*F32*12/1000</f>
        <v>278732.52</v>
      </c>
      <c r="G34" s="34">
        <f>G33*G32*12/1000</f>
        <v>287308.94879999995</v>
      </c>
      <c r="H34" s="34">
        <f>H33*H32*12/1000</f>
        <v>308415.696</v>
      </c>
    </row>
    <row r="35" spans="1:8" ht="30" customHeight="1" thickBot="1" x14ac:dyDescent="0.35">
      <c r="A35" s="103"/>
      <c r="B35" s="104"/>
      <c r="C35" s="104"/>
      <c r="D35" s="104"/>
      <c r="E35" s="104"/>
      <c r="F35" s="104"/>
      <c r="G35" s="104"/>
      <c r="H35" s="105"/>
    </row>
    <row r="36" spans="1:8" ht="18" customHeight="1" thickBot="1" x14ac:dyDescent="0.3">
      <c r="A36" s="123" t="s">
        <v>84</v>
      </c>
      <c r="B36" s="99" t="s">
        <v>85</v>
      </c>
      <c r="C36" s="99" t="s">
        <v>86</v>
      </c>
      <c r="D36" s="36" t="s">
        <v>87</v>
      </c>
      <c r="E36" s="99" t="s">
        <v>63</v>
      </c>
      <c r="F36" s="114" t="s">
        <v>88</v>
      </c>
      <c r="G36" s="115"/>
      <c r="H36" s="116"/>
    </row>
    <row r="37" spans="1:8" ht="18.75" customHeight="1" thickBot="1" x14ac:dyDescent="0.3">
      <c r="A37" s="124"/>
      <c r="B37" s="100"/>
      <c r="C37" s="100"/>
      <c r="D37" s="37">
        <v>2015</v>
      </c>
      <c r="E37" s="100"/>
      <c r="F37" s="37">
        <v>2017</v>
      </c>
      <c r="G37" s="37">
        <v>2018</v>
      </c>
      <c r="H37" s="37">
        <v>2019</v>
      </c>
    </row>
    <row r="38" spans="1:8" ht="18" customHeight="1" thickBot="1" x14ac:dyDescent="0.3">
      <c r="A38" s="38" t="s">
        <v>105</v>
      </c>
      <c r="B38" s="125" t="s">
        <v>106</v>
      </c>
      <c r="C38" s="126"/>
      <c r="D38" s="126"/>
      <c r="E38" s="126"/>
      <c r="F38" s="126"/>
      <c r="G38" s="126"/>
      <c r="H38" s="127"/>
    </row>
    <row r="39" spans="1:8" ht="70.5" customHeight="1" thickBot="1" x14ac:dyDescent="0.3">
      <c r="A39" s="117">
        <v>1</v>
      </c>
      <c r="B39" s="15" t="s">
        <v>6</v>
      </c>
      <c r="C39" s="33" t="s">
        <v>57</v>
      </c>
      <c r="D39" s="75">
        <v>2084830.6</v>
      </c>
      <c r="E39" s="75">
        <v>2084830.6</v>
      </c>
      <c r="F39" s="75">
        <v>2120272.7000000002</v>
      </c>
      <c r="G39" s="75">
        <v>2175399.7999999998</v>
      </c>
      <c r="H39" s="75">
        <v>2245012.6</v>
      </c>
    </row>
    <row r="40" spans="1:8" ht="51.75" customHeight="1" thickBot="1" x14ac:dyDescent="0.3">
      <c r="A40" s="118"/>
      <c r="B40" s="15" t="s">
        <v>107</v>
      </c>
      <c r="C40" s="33" t="s">
        <v>108</v>
      </c>
      <c r="D40" s="75">
        <v>96.6</v>
      </c>
      <c r="E40" s="75">
        <v>100</v>
      </c>
      <c r="F40" s="75">
        <v>101.7</v>
      </c>
      <c r="G40" s="75">
        <v>102.6</v>
      </c>
      <c r="H40" s="75">
        <v>103.2</v>
      </c>
    </row>
    <row r="41" spans="1:8" ht="54.75" hidden="1" customHeight="1" thickBot="1" x14ac:dyDescent="0.3">
      <c r="A41" s="119"/>
      <c r="B41" s="39" t="s">
        <v>109</v>
      </c>
      <c r="C41" s="33" t="s">
        <v>110</v>
      </c>
      <c r="D41" s="75">
        <v>96.6</v>
      </c>
      <c r="E41" s="75">
        <f>E39/D39/E40*10000</f>
        <v>100</v>
      </c>
      <c r="F41" s="75">
        <v>101.7</v>
      </c>
      <c r="G41" s="75">
        <v>102.6</v>
      </c>
      <c r="H41" s="75">
        <v>103.2</v>
      </c>
    </row>
    <row r="42" spans="1:8" ht="78.75" customHeight="1" thickBot="1" x14ac:dyDescent="0.3">
      <c r="A42" s="117" t="s">
        <v>339</v>
      </c>
      <c r="B42" s="15" t="s">
        <v>7</v>
      </c>
      <c r="C42" s="33" t="s">
        <v>25</v>
      </c>
      <c r="D42" s="76">
        <v>0</v>
      </c>
      <c r="E42" s="76">
        <f>D42*E43*E44/10000</f>
        <v>0</v>
      </c>
      <c r="F42" s="76">
        <f>E42*F43*F44/10000</f>
        <v>0</v>
      </c>
      <c r="G42" s="76">
        <f>F42*G43*G44/10000</f>
        <v>0</v>
      </c>
      <c r="H42" s="76">
        <f>G42*H43*H44/10000</f>
        <v>0</v>
      </c>
    </row>
    <row r="43" spans="1:8" ht="38.25" hidden="1" customHeight="1" thickBot="1" x14ac:dyDescent="0.3">
      <c r="A43" s="118"/>
      <c r="B43" s="39" t="s">
        <v>112</v>
      </c>
      <c r="C43" s="54" t="s">
        <v>113</v>
      </c>
      <c r="D43" s="76"/>
      <c r="E43" s="76"/>
      <c r="F43" s="76"/>
      <c r="G43" s="76"/>
      <c r="H43" s="76"/>
    </row>
    <row r="44" spans="1:8" ht="26.25" hidden="1" thickBot="1" x14ac:dyDescent="0.3">
      <c r="A44" s="119"/>
      <c r="B44" s="15" t="s">
        <v>114</v>
      </c>
      <c r="C44" s="33" t="s">
        <v>110</v>
      </c>
      <c r="D44" s="76"/>
      <c r="E44" s="76"/>
      <c r="F44" s="76"/>
      <c r="G44" s="76"/>
      <c r="H44" s="76"/>
    </row>
    <row r="45" spans="1:8" ht="77.25" customHeight="1" thickBot="1" x14ac:dyDescent="0.3">
      <c r="A45" s="120">
        <v>3</v>
      </c>
      <c r="B45" s="15" t="s">
        <v>115</v>
      </c>
      <c r="C45" s="33" t="s">
        <v>25</v>
      </c>
      <c r="D45" s="76">
        <v>1519169.1</v>
      </c>
      <c r="E45" s="76">
        <v>1519169.1</v>
      </c>
      <c r="F45" s="76">
        <v>1544994.9</v>
      </c>
      <c r="G45" s="76">
        <v>1585164.8</v>
      </c>
      <c r="H45" s="76">
        <v>1635890</v>
      </c>
    </row>
    <row r="46" spans="1:8" ht="51" customHeight="1" thickBot="1" x14ac:dyDescent="0.3">
      <c r="A46" s="121"/>
      <c r="B46" s="15" t="s">
        <v>116</v>
      </c>
      <c r="C46" s="33" t="s">
        <v>108</v>
      </c>
      <c r="D46" s="76">
        <v>145.1</v>
      </c>
      <c r="E46" s="76">
        <v>100</v>
      </c>
      <c r="F46" s="76">
        <v>101.7</v>
      </c>
      <c r="G46" s="76">
        <v>102.6</v>
      </c>
      <c r="H46" s="76">
        <v>103.2</v>
      </c>
    </row>
    <row r="47" spans="1:8" ht="26.25" hidden="1" customHeight="1" thickBot="1" x14ac:dyDescent="0.3">
      <c r="A47" s="122"/>
      <c r="B47" s="15" t="s">
        <v>114</v>
      </c>
      <c r="C47" s="33" t="s">
        <v>110</v>
      </c>
      <c r="D47" s="76">
        <v>96.6</v>
      </c>
      <c r="E47" s="76">
        <v>100</v>
      </c>
      <c r="F47" s="76">
        <v>101.7</v>
      </c>
      <c r="G47" s="76">
        <v>102.6</v>
      </c>
      <c r="H47" s="76">
        <v>103.2</v>
      </c>
    </row>
    <row r="48" spans="1:8" ht="12.75" customHeight="1" thickBot="1" x14ac:dyDescent="0.3">
      <c r="A48" s="64"/>
      <c r="B48" s="15" t="s">
        <v>93</v>
      </c>
      <c r="C48" s="15"/>
      <c r="D48" s="77"/>
      <c r="E48" s="77"/>
      <c r="F48" s="77"/>
      <c r="G48" s="77"/>
      <c r="H48" s="77"/>
    </row>
    <row r="49" spans="1:8" ht="39" customHeight="1" thickBot="1" x14ac:dyDescent="0.3">
      <c r="A49" s="96" t="s">
        <v>290</v>
      </c>
      <c r="B49" s="15" t="s">
        <v>117</v>
      </c>
      <c r="C49" s="15" t="s">
        <v>25</v>
      </c>
      <c r="D49" s="77"/>
      <c r="E49" s="76"/>
      <c r="F49" s="76"/>
      <c r="G49" s="76"/>
      <c r="H49" s="76"/>
    </row>
    <row r="50" spans="1:8" ht="51.75" customHeight="1" thickBot="1" x14ac:dyDescent="0.3">
      <c r="A50" s="97"/>
      <c r="B50" s="15" t="s">
        <v>116</v>
      </c>
      <c r="C50" s="15" t="s">
        <v>108</v>
      </c>
      <c r="D50" s="76"/>
      <c r="E50" s="76"/>
      <c r="F50" s="76"/>
      <c r="G50" s="76"/>
      <c r="H50" s="76"/>
    </row>
    <row r="51" spans="1:8" ht="78.75" hidden="1" customHeight="1" thickBot="1" x14ac:dyDescent="0.3">
      <c r="A51" s="98"/>
      <c r="B51" s="15" t="s">
        <v>114</v>
      </c>
      <c r="C51" s="15" t="s">
        <v>110</v>
      </c>
      <c r="D51" s="76"/>
      <c r="E51" s="76"/>
      <c r="F51" s="76"/>
      <c r="G51" s="76"/>
      <c r="H51" s="76"/>
    </row>
    <row r="52" spans="1:8" ht="26.25" customHeight="1" thickBot="1" x14ac:dyDescent="0.3">
      <c r="A52" s="96" t="s">
        <v>291</v>
      </c>
      <c r="B52" s="15" t="s">
        <v>13</v>
      </c>
      <c r="C52" s="15" t="s">
        <v>25</v>
      </c>
      <c r="D52" s="77">
        <v>0</v>
      </c>
      <c r="E52" s="76">
        <f>D52*E53*E54/10000</f>
        <v>0</v>
      </c>
      <c r="F52" s="76">
        <f>E52*F53*F54/10000</f>
        <v>0</v>
      </c>
      <c r="G52" s="76">
        <f>F52*G53*G54/10000</f>
        <v>0</v>
      </c>
      <c r="H52" s="76">
        <f>G52*H53*H54/10000</f>
        <v>0</v>
      </c>
    </row>
    <row r="53" spans="1:8" ht="51" customHeight="1" thickBot="1" x14ac:dyDescent="0.3">
      <c r="A53" s="97"/>
      <c r="B53" s="15" t="s">
        <v>116</v>
      </c>
      <c r="C53" s="15" t="s">
        <v>108</v>
      </c>
      <c r="D53" s="76"/>
      <c r="E53" s="76"/>
      <c r="F53" s="76"/>
      <c r="G53" s="76"/>
      <c r="H53" s="76"/>
    </row>
    <row r="54" spans="1:8" ht="31.5" hidden="1" customHeight="1" thickBot="1" x14ac:dyDescent="0.3">
      <c r="A54" s="98"/>
      <c r="B54" s="15" t="s">
        <v>114</v>
      </c>
      <c r="C54" s="15" t="s">
        <v>110</v>
      </c>
      <c r="D54" s="76"/>
      <c r="E54" s="76"/>
      <c r="F54" s="76"/>
      <c r="G54" s="76"/>
      <c r="H54" s="76"/>
    </row>
    <row r="55" spans="1:8" ht="29.25" customHeight="1" thickBot="1" x14ac:dyDescent="0.3">
      <c r="A55" s="96" t="s">
        <v>292</v>
      </c>
      <c r="B55" s="15" t="s">
        <v>14</v>
      </c>
      <c r="C55" s="15" t="s">
        <v>25</v>
      </c>
      <c r="D55" s="77">
        <v>0</v>
      </c>
      <c r="E55" s="76">
        <f>D55*E56*E57/10000</f>
        <v>0</v>
      </c>
      <c r="F55" s="76">
        <f>E55*F56*F57/10000</f>
        <v>0</v>
      </c>
      <c r="G55" s="76">
        <f>F55*G56*G57/10000</f>
        <v>0</v>
      </c>
      <c r="H55" s="76">
        <f>G55*H56*H57/10000</f>
        <v>0</v>
      </c>
    </row>
    <row r="56" spans="1:8" ht="51" customHeight="1" thickBot="1" x14ac:dyDescent="0.3">
      <c r="A56" s="97"/>
      <c r="B56" s="15" t="s">
        <v>116</v>
      </c>
      <c r="C56" s="15" t="s">
        <v>108</v>
      </c>
      <c r="D56" s="76"/>
      <c r="E56" s="76"/>
      <c r="F56" s="76"/>
      <c r="G56" s="76"/>
      <c r="H56" s="76"/>
    </row>
    <row r="57" spans="1:8" ht="26.25" hidden="1" customHeight="1" thickBot="1" x14ac:dyDescent="0.3">
      <c r="A57" s="98"/>
      <c r="B57" s="15" t="s">
        <v>114</v>
      </c>
      <c r="C57" s="15" t="s">
        <v>110</v>
      </c>
      <c r="D57" s="76"/>
      <c r="E57" s="76"/>
      <c r="F57" s="76"/>
      <c r="G57" s="76"/>
      <c r="H57" s="76"/>
    </row>
    <row r="58" spans="1:8" ht="26.25" customHeight="1" thickBot="1" x14ac:dyDescent="0.3">
      <c r="A58" s="96" t="s">
        <v>293</v>
      </c>
      <c r="B58" s="15" t="s">
        <v>15</v>
      </c>
      <c r="C58" s="15" t="s">
        <v>25</v>
      </c>
      <c r="D58" s="77">
        <v>0</v>
      </c>
      <c r="E58" s="76">
        <f>D58*E59*E60/10000</f>
        <v>0</v>
      </c>
      <c r="F58" s="76">
        <f>E58*F59*F60/10000</f>
        <v>0</v>
      </c>
      <c r="G58" s="76">
        <f>F58*G59*G60/10000</f>
        <v>0</v>
      </c>
      <c r="H58" s="76">
        <f>G58*H59*H60/10000</f>
        <v>0</v>
      </c>
    </row>
    <row r="59" spans="1:8" ht="51" customHeight="1" thickBot="1" x14ac:dyDescent="0.3">
      <c r="A59" s="97"/>
      <c r="B59" s="15" t="s">
        <v>116</v>
      </c>
      <c r="C59" s="15" t="s">
        <v>108</v>
      </c>
      <c r="D59" s="76"/>
      <c r="E59" s="76"/>
      <c r="F59" s="76"/>
      <c r="G59" s="76"/>
      <c r="H59" s="76"/>
    </row>
    <row r="60" spans="1:8" ht="27" hidden="1" customHeight="1" thickBot="1" x14ac:dyDescent="0.3">
      <c r="A60" s="98"/>
      <c r="B60" s="15" t="s">
        <v>114</v>
      </c>
      <c r="C60" s="15" t="s">
        <v>110</v>
      </c>
      <c r="D60" s="76"/>
      <c r="E60" s="76"/>
      <c r="F60" s="76"/>
      <c r="G60" s="76"/>
      <c r="H60" s="76"/>
    </row>
    <row r="61" spans="1:8" ht="25.5" customHeight="1" thickBot="1" x14ac:dyDescent="0.3">
      <c r="A61" s="96" t="s">
        <v>294</v>
      </c>
      <c r="B61" s="15" t="s">
        <v>118</v>
      </c>
      <c r="C61" s="15" t="s">
        <v>25</v>
      </c>
      <c r="D61" s="77">
        <v>0</v>
      </c>
      <c r="E61" s="76">
        <f>D61*E62*E63/10000</f>
        <v>0</v>
      </c>
      <c r="F61" s="76">
        <f>E61*F62*F63/10000</f>
        <v>0</v>
      </c>
      <c r="G61" s="76">
        <f>F61*G62*G63/10000</f>
        <v>0</v>
      </c>
      <c r="H61" s="76">
        <f>G61*H62*H63/10000</f>
        <v>0</v>
      </c>
    </row>
    <row r="62" spans="1:8" ht="50.25" customHeight="1" thickBot="1" x14ac:dyDescent="0.3">
      <c r="A62" s="97"/>
      <c r="B62" s="15" t="s">
        <v>116</v>
      </c>
      <c r="C62" s="15" t="s">
        <v>108</v>
      </c>
      <c r="D62" s="76"/>
      <c r="E62" s="76"/>
      <c r="F62" s="76"/>
      <c r="G62" s="76"/>
      <c r="H62" s="76"/>
    </row>
    <row r="63" spans="1:8" ht="27" hidden="1" customHeight="1" thickBot="1" x14ac:dyDescent="0.3">
      <c r="A63" s="98"/>
      <c r="B63" s="15" t="s">
        <v>114</v>
      </c>
      <c r="C63" s="15" t="s">
        <v>110</v>
      </c>
      <c r="D63" s="76"/>
      <c r="E63" s="76"/>
      <c r="F63" s="76"/>
      <c r="G63" s="76"/>
      <c r="H63" s="76"/>
    </row>
    <row r="64" spans="1:8" ht="26.25" customHeight="1" thickBot="1" x14ac:dyDescent="0.3">
      <c r="A64" s="96" t="s">
        <v>295</v>
      </c>
      <c r="B64" s="15" t="s">
        <v>119</v>
      </c>
      <c r="C64" s="15" t="s">
        <v>25</v>
      </c>
      <c r="D64" s="77">
        <v>0</v>
      </c>
      <c r="E64" s="76">
        <f>D64*E65*E66/10000</f>
        <v>0</v>
      </c>
      <c r="F64" s="76">
        <f>E64*F65*F66/10000</f>
        <v>0</v>
      </c>
      <c r="G64" s="76">
        <f>F64*G65*G66/10000</f>
        <v>0</v>
      </c>
      <c r="H64" s="76">
        <f>G64*H65*H66/10000</f>
        <v>0</v>
      </c>
    </row>
    <row r="65" spans="1:8" ht="52.5" customHeight="1" thickBot="1" x14ac:dyDescent="0.3">
      <c r="A65" s="97"/>
      <c r="B65" s="15" t="s">
        <v>116</v>
      </c>
      <c r="C65" s="15" t="s">
        <v>108</v>
      </c>
      <c r="D65" s="76"/>
      <c r="E65" s="76"/>
      <c r="F65" s="76"/>
      <c r="G65" s="76"/>
      <c r="H65" s="76"/>
    </row>
    <row r="66" spans="1:8" ht="0.75" customHeight="1" thickBot="1" x14ac:dyDescent="0.3">
      <c r="A66" s="98"/>
      <c r="B66" s="15" t="s">
        <v>114</v>
      </c>
      <c r="C66" s="15" t="s">
        <v>110</v>
      </c>
      <c r="D66" s="76"/>
      <c r="E66" s="76"/>
      <c r="F66" s="76"/>
      <c r="G66" s="76"/>
      <c r="H66" s="76"/>
    </row>
    <row r="67" spans="1:8" ht="15.75" customHeight="1" thickBot="1" x14ac:dyDescent="0.3">
      <c r="A67" s="96" t="s">
        <v>296</v>
      </c>
      <c r="B67" s="15" t="s">
        <v>16</v>
      </c>
      <c r="C67" s="15" t="s">
        <v>25</v>
      </c>
      <c r="D67" s="77">
        <v>0</v>
      </c>
      <c r="E67" s="76">
        <f>D67*E68*E69/10000</f>
        <v>0</v>
      </c>
      <c r="F67" s="76">
        <f>E67*F68*F69/10000</f>
        <v>0</v>
      </c>
      <c r="G67" s="76">
        <f>F67*G68*G69/10000</f>
        <v>0</v>
      </c>
      <c r="H67" s="76">
        <f>G67*H68*H69/10000</f>
        <v>0</v>
      </c>
    </row>
    <row r="68" spans="1:8" ht="49.5" customHeight="1" thickBot="1" x14ac:dyDescent="0.3">
      <c r="A68" s="97"/>
      <c r="B68" s="15" t="s">
        <v>116</v>
      </c>
      <c r="C68" s="15" t="s">
        <v>108</v>
      </c>
      <c r="D68" s="76"/>
      <c r="E68" s="76"/>
      <c r="F68" s="76"/>
      <c r="G68" s="76"/>
      <c r="H68" s="76"/>
    </row>
    <row r="69" spans="1:8" ht="27" hidden="1" customHeight="1" thickBot="1" x14ac:dyDescent="0.3">
      <c r="A69" s="98"/>
      <c r="B69" s="15" t="s">
        <v>114</v>
      </c>
      <c r="C69" s="15" t="s">
        <v>110</v>
      </c>
      <c r="D69" s="76"/>
      <c r="E69" s="76"/>
      <c r="F69" s="76"/>
      <c r="G69" s="76"/>
      <c r="H69" s="76"/>
    </row>
    <row r="70" spans="1:8" ht="26.25" customHeight="1" thickBot="1" x14ac:dyDescent="0.3">
      <c r="A70" s="96" t="s">
        <v>297</v>
      </c>
      <c r="B70" s="15" t="s">
        <v>17</v>
      </c>
      <c r="C70" s="15" t="s">
        <v>25</v>
      </c>
      <c r="D70" s="77">
        <v>0</v>
      </c>
      <c r="E70" s="76">
        <f>D70*E71*E72/10000</f>
        <v>0</v>
      </c>
      <c r="F70" s="76">
        <f>E70*F71*F72/10000</f>
        <v>0</v>
      </c>
      <c r="G70" s="76">
        <f>F70*G71*G72/10000</f>
        <v>0</v>
      </c>
      <c r="H70" s="76">
        <f>G70*H71*H72/10000</f>
        <v>0</v>
      </c>
    </row>
    <row r="71" spans="1:8" ht="54.75" customHeight="1" thickBot="1" x14ac:dyDescent="0.3">
      <c r="A71" s="97"/>
      <c r="B71" s="15" t="s">
        <v>116</v>
      </c>
      <c r="C71" s="15" t="s">
        <v>108</v>
      </c>
      <c r="D71" s="76"/>
      <c r="E71" s="76"/>
      <c r="F71" s="76"/>
      <c r="G71" s="76"/>
      <c r="H71" s="76"/>
    </row>
    <row r="72" spans="1:8" ht="0.75" customHeight="1" thickBot="1" x14ac:dyDescent="0.3">
      <c r="A72" s="98"/>
      <c r="B72" s="15" t="s">
        <v>114</v>
      </c>
      <c r="C72" s="15" t="s">
        <v>110</v>
      </c>
      <c r="D72" s="76"/>
      <c r="E72" s="76"/>
      <c r="F72" s="76"/>
      <c r="G72" s="76"/>
      <c r="H72" s="76"/>
    </row>
    <row r="73" spans="1:8" ht="38.25" customHeight="1" thickBot="1" x14ac:dyDescent="0.3">
      <c r="A73" s="96" t="s">
        <v>298</v>
      </c>
      <c r="B73" s="15" t="s">
        <v>12</v>
      </c>
      <c r="C73" s="15" t="s">
        <v>25</v>
      </c>
      <c r="D73" s="77">
        <v>0</v>
      </c>
      <c r="E73" s="76">
        <f>D73*E74*E75/10000</f>
        <v>0</v>
      </c>
      <c r="F73" s="76">
        <f>E73*F74*F75/10000</f>
        <v>0</v>
      </c>
      <c r="G73" s="76">
        <f>F73*G74*G75/10000</f>
        <v>0</v>
      </c>
      <c r="H73" s="76">
        <f>G73*H74*H75/10000</f>
        <v>0</v>
      </c>
    </row>
    <row r="74" spans="1:8" ht="51" customHeight="1" thickBot="1" x14ac:dyDescent="0.3">
      <c r="A74" s="97"/>
      <c r="B74" s="15" t="s">
        <v>116</v>
      </c>
      <c r="C74" s="15" t="s">
        <v>108</v>
      </c>
      <c r="D74" s="76"/>
      <c r="E74" s="76"/>
      <c r="F74" s="76"/>
      <c r="G74" s="76"/>
      <c r="H74" s="76"/>
    </row>
    <row r="75" spans="1:8" ht="26.25" hidden="1" customHeight="1" thickBot="1" x14ac:dyDescent="0.3">
      <c r="A75" s="98"/>
      <c r="B75" s="15" t="s">
        <v>114</v>
      </c>
      <c r="C75" s="15" t="s">
        <v>110</v>
      </c>
      <c r="D75" s="76"/>
      <c r="E75" s="76"/>
      <c r="F75" s="76"/>
      <c r="G75" s="76"/>
      <c r="H75" s="76"/>
    </row>
    <row r="76" spans="1:8" ht="39.75" customHeight="1" thickBot="1" x14ac:dyDescent="0.3">
      <c r="A76" s="96" t="s">
        <v>299</v>
      </c>
      <c r="B76" s="15" t="s">
        <v>120</v>
      </c>
      <c r="C76" s="15" t="s">
        <v>25</v>
      </c>
      <c r="D76" s="77">
        <v>0</v>
      </c>
      <c r="E76" s="76">
        <f>D76*E77*E78/10000</f>
        <v>0</v>
      </c>
      <c r="F76" s="76">
        <f>E76*F77*F78/10000</f>
        <v>0</v>
      </c>
      <c r="G76" s="76">
        <f>F76*G77*G78/10000</f>
        <v>0</v>
      </c>
      <c r="H76" s="76">
        <f>G76*H77*H78/10000</f>
        <v>0</v>
      </c>
    </row>
    <row r="77" spans="1:8" ht="50.25" customHeight="1" thickBot="1" x14ac:dyDescent="0.3">
      <c r="A77" s="97"/>
      <c r="B77" s="15" t="s">
        <v>116</v>
      </c>
      <c r="C77" s="15" t="s">
        <v>108</v>
      </c>
      <c r="D77" s="76"/>
      <c r="E77" s="76"/>
      <c r="F77" s="76"/>
      <c r="G77" s="76"/>
      <c r="H77" s="76"/>
    </row>
    <row r="78" spans="1:8" ht="25.5" hidden="1" customHeight="1" thickBot="1" x14ac:dyDescent="0.3">
      <c r="A78" s="98"/>
      <c r="B78" s="15" t="s">
        <v>114</v>
      </c>
      <c r="C78" s="15" t="s">
        <v>110</v>
      </c>
      <c r="D78" s="76"/>
      <c r="E78" s="76"/>
      <c r="F78" s="76"/>
      <c r="G78" s="76"/>
      <c r="H78" s="76"/>
    </row>
    <row r="79" spans="1:8" ht="39.75" customHeight="1" thickBot="1" x14ac:dyDescent="0.3">
      <c r="A79" s="96" t="s">
        <v>300</v>
      </c>
      <c r="B79" s="15" t="s">
        <v>121</v>
      </c>
      <c r="C79" s="15" t="s">
        <v>25</v>
      </c>
      <c r="D79" s="77">
        <v>0</v>
      </c>
      <c r="E79" s="76">
        <f>D79*E80*E81/10000</f>
        <v>0</v>
      </c>
      <c r="F79" s="76">
        <f>E79*F80*F81/10000</f>
        <v>0</v>
      </c>
      <c r="G79" s="76">
        <f>F79*G80*G81/10000</f>
        <v>0</v>
      </c>
      <c r="H79" s="76">
        <f>G79*H80*H81/10000</f>
        <v>0</v>
      </c>
    </row>
    <row r="80" spans="1:8" ht="50.25" customHeight="1" thickBot="1" x14ac:dyDescent="0.3">
      <c r="A80" s="97"/>
      <c r="B80" s="15" t="s">
        <v>116</v>
      </c>
      <c r="C80" s="15" t="s">
        <v>108</v>
      </c>
      <c r="D80" s="76"/>
      <c r="E80" s="76"/>
      <c r="F80" s="76"/>
      <c r="G80" s="76"/>
      <c r="H80" s="76"/>
    </row>
    <row r="81" spans="1:8" ht="26.25" hidden="1" customHeight="1" thickBot="1" x14ac:dyDescent="0.3">
      <c r="A81" s="98"/>
      <c r="B81" s="15" t="s">
        <v>114</v>
      </c>
      <c r="C81" s="15" t="s">
        <v>110</v>
      </c>
      <c r="D81" s="76"/>
      <c r="E81" s="76"/>
      <c r="F81" s="76"/>
      <c r="G81" s="76"/>
      <c r="H81" s="76"/>
    </row>
    <row r="82" spans="1:8" ht="50.25" customHeight="1" thickBot="1" x14ac:dyDescent="0.3">
      <c r="A82" s="96" t="s">
        <v>301</v>
      </c>
      <c r="B82" s="15" t="s">
        <v>18</v>
      </c>
      <c r="C82" s="15" t="s">
        <v>25</v>
      </c>
      <c r="D82" s="77">
        <v>0</v>
      </c>
      <c r="E82" s="76">
        <f>D82*E83*E84/10000</f>
        <v>0</v>
      </c>
      <c r="F82" s="76">
        <f>E82*F83*F84/10000</f>
        <v>0</v>
      </c>
      <c r="G82" s="76">
        <f>F82*G83*G84/10000</f>
        <v>0</v>
      </c>
      <c r="H82" s="76">
        <f>G82*H83*H84/10000</f>
        <v>0</v>
      </c>
    </row>
    <row r="83" spans="1:8" ht="51.75" customHeight="1" thickBot="1" x14ac:dyDescent="0.3">
      <c r="A83" s="97"/>
      <c r="B83" s="15" t="s">
        <v>116</v>
      </c>
      <c r="C83" s="15" t="s">
        <v>108</v>
      </c>
      <c r="D83" s="76"/>
      <c r="E83" s="76"/>
      <c r="F83" s="76"/>
      <c r="G83" s="76"/>
      <c r="H83" s="76"/>
    </row>
    <row r="84" spans="1:8" ht="28.5" hidden="1" customHeight="1" thickBot="1" x14ac:dyDescent="0.3">
      <c r="A84" s="98"/>
      <c r="B84" s="15" t="s">
        <v>114</v>
      </c>
      <c r="C84" s="15" t="s">
        <v>110</v>
      </c>
      <c r="D84" s="76"/>
      <c r="E84" s="76"/>
      <c r="F84" s="76"/>
      <c r="G84" s="76"/>
      <c r="H84" s="76"/>
    </row>
    <row r="85" spans="1:8" ht="27.75" customHeight="1" thickBot="1" x14ac:dyDescent="0.3">
      <c r="A85" s="96" t="s">
        <v>302</v>
      </c>
      <c r="B85" s="15" t="s">
        <v>19</v>
      </c>
      <c r="C85" s="15" t="s">
        <v>25</v>
      </c>
      <c r="D85" s="77">
        <v>0</v>
      </c>
      <c r="E85" s="76">
        <f>D85*E86*E87/10000</f>
        <v>0</v>
      </c>
      <c r="F85" s="76">
        <f>E85*F86*F87/10000</f>
        <v>0</v>
      </c>
      <c r="G85" s="76">
        <f>F85*G86*G87/10000</f>
        <v>0</v>
      </c>
      <c r="H85" s="76">
        <f>G85*H86*H87/10000</f>
        <v>0</v>
      </c>
    </row>
    <row r="86" spans="1:8" ht="51" customHeight="1" thickBot="1" x14ac:dyDescent="0.3">
      <c r="A86" s="97"/>
      <c r="B86" s="15" t="s">
        <v>116</v>
      </c>
      <c r="C86" s="15" t="s">
        <v>108</v>
      </c>
      <c r="D86" s="76"/>
      <c r="E86" s="76"/>
      <c r="F86" s="76"/>
      <c r="G86" s="76"/>
      <c r="H86" s="76"/>
    </row>
    <row r="87" spans="1:8" ht="27.75" hidden="1" customHeight="1" thickBot="1" x14ac:dyDescent="0.3">
      <c r="A87" s="98"/>
      <c r="B87" s="15" t="s">
        <v>114</v>
      </c>
      <c r="C87" s="15" t="s">
        <v>110</v>
      </c>
      <c r="D87" s="76"/>
      <c r="E87" s="76"/>
      <c r="F87" s="76"/>
      <c r="G87" s="76"/>
      <c r="H87" s="76"/>
    </row>
    <row r="88" spans="1:8" ht="27" customHeight="1" thickBot="1" x14ac:dyDescent="0.3">
      <c r="A88" s="96" t="s">
        <v>303</v>
      </c>
      <c r="B88" s="15" t="s">
        <v>20</v>
      </c>
      <c r="C88" s="15" t="s">
        <v>25</v>
      </c>
      <c r="D88" s="77">
        <v>0</v>
      </c>
      <c r="E88" s="76">
        <f>D88*E89*E90/10000</f>
        <v>0</v>
      </c>
      <c r="F88" s="76">
        <f>E88*F89*F90/10000</f>
        <v>0</v>
      </c>
      <c r="G88" s="76">
        <f>F88*G89*G90/10000</f>
        <v>0</v>
      </c>
      <c r="H88" s="76">
        <f>G88*H89*H90/10000</f>
        <v>0</v>
      </c>
    </row>
    <row r="89" spans="1:8" ht="49.5" customHeight="1" thickBot="1" x14ac:dyDescent="0.3">
      <c r="A89" s="97"/>
      <c r="B89" s="15" t="s">
        <v>116</v>
      </c>
      <c r="C89" s="15" t="s">
        <v>108</v>
      </c>
      <c r="D89" s="76"/>
      <c r="E89" s="76"/>
      <c r="F89" s="76"/>
      <c r="G89" s="76"/>
      <c r="H89" s="76"/>
    </row>
    <row r="90" spans="1:8" ht="26.25" hidden="1" customHeight="1" thickBot="1" x14ac:dyDescent="0.3">
      <c r="A90" s="98"/>
      <c r="B90" s="15" t="s">
        <v>114</v>
      </c>
      <c r="C90" s="15" t="s">
        <v>110</v>
      </c>
      <c r="D90" s="76"/>
      <c r="E90" s="76"/>
      <c r="F90" s="76"/>
      <c r="G90" s="76"/>
      <c r="H90" s="76"/>
    </row>
    <row r="91" spans="1:8" ht="89.25" customHeight="1" thickBot="1" x14ac:dyDescent="0.3">
      <c r="A91" s="96">
        <v>4</v>
      </c>
      <c r="B91" s="15" t="s">
        <v>122</v>
      </c>
      <c r="C91" s="15" t="s">
        <v>25</v>
      </c>
      <c r="D91" s="77">
        <v>0</v>
      </c>
      <c r="E91" s="76">
        <f>D91*E92*E93/10000</f>
        <v>0</v>
      </c>
      <c r="F91" s="76">
        <f>E91*F92*F93/10000</f>
        <v>0</v>
      </c>
      <c r="G91" s="76">
        <f>F91*G92*G93/10000</f>
        <v>0</v>
      </c>
      <c r="H91" s="76">
        <f>G91*H92*H93/10000</f>
        <v>0</v>
      </c>
    </row>
    <row r="92" spans="1:8" ht="51" customHeight="1" thickBot="1" x14ac:dyDescent="0.3">
      <c r="A92" s="97"/>
      <c r="B92" s="15" t="s">
        <v>116</v>
      </c>
      <c r="C92" s="15" t="s">
        <v>108</v>
      </c>
      <c r="D92" s="76"/>
      <c r="E92" s="76"/>
      <c r="F92" s="76"/>
      <c r="G92" s="76"/>
      <c r="H92" s="76"/>
    </row>
    <row r="93" spans="1:8" ht="1.5" customHeight="1" thickBot="1" x14ac:dyDescent="0.3">
      <c r="A93" s="98"/>
      <c r="B93" s="15" t="s">
        <v>114</v>
      </c>
      <c r="C93" s="15" t="s">
        <v>110</v>
      </c>
      <c r="D93" s="57"/>
      <c r="E93" s="57"/>
      <c r="F93" s="57"/>
      <c r="G93" s="57"/>
      <c r="H93" s="57"/>
    </row>
    <row r="94" spans="1:8" ht="31.5" customHeight="1" thickBot="1" x14ac:dyDescent="0.35">
      <c r="A94" s="103"/>
      <c r="B94" s="104"/>
      <c r="C94" s="104"/>
      <c r="D94" s="104"/>
      <c r="E94" s="104"/>
      <c r="F94" s="104"/>
      <c r="G94" s="104"/>
      <c r="H94" s="105"/>
    </row>
    <row r="95" spans="1:8" ht="17.25" customHeight="1" thickBot="1" x14ac:dyDescent="0.3">
      <c r="A95" s="106" t="s">
        <v>84</v>
      </c>
      <c r="B95" s="101" t="s">
        <v>85</v>
      </c>
      <c r="C95" s="101" t="s">
        <v>86</v>
      </c>
      <c r="D95" s="10" t="s">
        <v>87</v>
      </c>
      <c r="E95" s="101" t="s">
        <v>63</v>
      </c>
      <c r="F95" s="108" t="s">
        <v>88</v>
      </c>
      <c r="G95" s="131"/>
      <c r="H95" s="132"/>
    </row>
    <row r="96" spans="1:8" ht="19.5" customHeight="1" thickBot="1" x14ac:dyDescent="0.3">
      <c r="A96" s="107"/>
      <c r="B96" s="102"/>
      <c r="C96" s="102"/>
      <c r="D96" s="1">
        <v>2015</v>
      </c>
      <c r="E96" s="102"/>
      <c r="F96" s="1">
        <v>2017</v>
      </c>
      <c r="G96" s="1">
        <v>2018</v>
      </c>
      <c r="H96" s="1">
        <v>2019</v>
      </c>
    </row>
    <row r="97" spans="1:8" ht="18" customHeight="1" thickBot="1" x14ac:dyDescent="0.3">
      <c r="A97" s="5" t="s">
        <v>123</v>
      </c>
      <c r="B97" s="111" t="s">
        <v>124</v>
      </c>
      <c r="C97" s="112"/>
      <c r="D97" s="112"/>
      <c r="E97" s="112"/>
      <c r="F97" s="112"/>
      <c r="G97" s="112"/>
      <c r="H97" s="113"/>
    </row>
    <row r="98" spans="1:8" ht="42" customHeight="1" thickBot="1" x14ac:dyDescent="0.3">
      <c r="A98" s="96">
        <v>1</v>
      </c>
      <c r="B98" s="2" t="s">
        <v>344</v>
      </c>
      <c r="C98" s="33" t="s">
        <v>25</v>
      </c>
      <c r="D98" s="76">
        <f>D101+D111</f>
        <v>0</v>
      </c>
      <c r="E98" s="76">
        <f>E101+E111</f>
        <v>0</v>
      </c>
      <c r="F98" s="76">
        <f>F101+F111</f>
        <v>0</v>
      </c>
      <c r="G98" s="76">
        <f>G101+G111</f>
        <v>0</v>
      </c>
      <c r="H98" s="76">
        <f>H101+H111</f>
        <v>0</v>
      </c>
    </row>
    <row r="99" spans="1:8" ht="52.5" customHeight="1" thickBot="1" x14ac:dyDescent="0.3">
      <c r="A99" s="97"/>
      <c r="B99" s="2" t="s">
        <v>116</v>
      </c>
      <c r="C99" s="33" t="s">
        <v>108</v>
      </c>
      <c r="D99" s="76"/>
      <c r="E99" s="76"/>
      <c r="F99" s="76"/>
      <c r="G99" s="76"/>
      <c r="H99" s="76"/>
    </row>
    <row r="100" spans="1:8" ht="25.5" hidden="1" customHeight="1" thickBot="1" x14ac:dyDescent="0.3">
      <c r="A100" s="98"/>
      <c r="B100" s="2" t="s">
        <v>114</v>
      </c>
      <c r="C100" s="33" t="s">
        <v>110</v>
      </c>
      <c r="D100" s="76"/>
      <c r="E100" s="76"/>
      <c r="F100" s="76"/>
      <c r="G100" s="76"/>
      <c r="H100" s="76"/>
    </row>
    <row r="101" spans="1:8" ht="39.75" customHeight="1" thickBot="1" x14ac:dyDescent="0.3">
      <c r="A101" s="96" t="s">
        <v>284</v>
      </c>
      <c r="B101" s="2" t="s">
        <v>345</v>
      </c>
      <c r="C101" s="33" t="s">
        <v>25</v>
      </c>
      <c r="D101" s="76">
        <f>D105+D107+D109</f>
        <v>0</v>
      </c>
      <c r="E101" s="76">
        <f>E105+E107+E109</f>
        <v>0</v>
      </c>
      <c r="F101" s="76">
        <f>F105+F107+F109</f>
        <v>0</v>
      </c>
      <c r="G101" s="76">
        <f>G105+G107+G109</f>
        <v>0</v>
      </c>
      <c r="H101" s="76">
        <f>H105+H107+H109</f>
        <v>0</v>
      </c>
    </row>
    <row r="102" spans="1:8" ht="51" customHeight="1" thickBot="1" x14ac:dyDescent="0.3">
      <c r="A102" s="97"/>
      <c r="B102" s="2" t="s">
        <v>116</v>
      </c>
      <c r="C102" s="33" t="s">
        <v>108</v>
      </c>
      <c r="D102" s="76"/>
      <c r="E102" s="76"/>
      <c r="F102" s="76"/>
      <c r="G102" s="76"/>
      <c r="H102" s="76"/>
    </row>
    <row r="103" spans="1:8" ht="26.25" hidden="1" customHeight="1" thickBot="1" x14ac:dyDescent="0.3">
      <c r="A103" s="98"/>
      <c r="B103" s="2" t="s">
        <v>114</v>
      </c>
      <c r="C103" s="33" t="s">
        <v>110</v>
      </c>
      <c r="D103" s="76"/>
      <c r="E103" s="76"/>
      <c r="F103" s="76"/>
      <c r="G103" s="76"/>
      <c r="H103" s="76"/>
    </row>
    <row r="104" spans="1:8" ht="26.25" customHeight="1" thickBot="1" x14ac:dyDescent="0.3">
      <c r="A104" s="62"/>
      <c r="B104" s="2" t="s">
        <v>41</v>
      </c>
      <c r="C104" s="33"/>
      <c r="D104" s="76"/>
      <c r="E104" s="76"/>
      <c r="F104" s="76"/>
      <c r="G104" s="76"/>
      <c r="H104" s="76"/>
    </row>
    <row r="105" spans="1:8" s="29" customFormat="1" ht="28.5" customHeight="1" thickBot="1" x14ac:dyDescent="0.3">
      <c r="A105" s="40" t="s">
        <v>40</v>
      </c>
      <c r="B105" s="41" t="s">
        <v>42</v>
      </c>
      <c r="C105" s="33" t="s">
        <v>25</v>
      </c>
      <c r="D105" s="76"/>
      <c r="E105" s="76">
        <f>D105*E106*E103/10000</f>
        <v>0</v>
      </c>
      <c r="F105" s="76">
        <f>E105*F106*F103/10000</f>
        <v>0</v>
      </c>
      <c r="G105" s="76">
        <f>F105*G106*G103/10000</f>
        <v>0</v>
      </c>
      <c r="H105" s="76">
        <f>G105*H106*H103/10000</f>
        <v>0</v>
      </c>
    </row>
    <row r="106" spans="1:8" s="29" customFormat="1" ht="26.25" customHeight="1" thickBot="1" x14ac:dyDescent="0.3">
      <c r="A106" s="40"/>
      <c r="B106" s="41" t="s">
        <v>125</v>
      </c>
      <c r="C106" s="33" t="s">
        <v>110</v>
      </c>
      <c r="D106" s="76"/>
      <c r="E106" s="76"/>
      <c r="F106" s="76"/>
      <c r="G106" s="76"/>
      <c r="H106" s="76"/>
    </row>
    <row r="107" spans="1:8" s="29" customFormat="1" ht="26.25" customHeight="1" thickBot="1" x14ac:dyDescent="0.3">
      <c r="A107" s="40" t="s">
        <v>308</v>
      </c>
      <c r="B107" s="41" t="s">
        <v>43</v>
      </c>
      <c r="C107" s="33" t="s">
        <v>25</v>
      </c>
      <c r="D107" s="76"/>
      <c r="E107" s="76">
        <f>D107*E108*E103/10000</f>
        <v>0</v>
      </c>
      <c r="F107" s="76">
        <f>E107*F108*F103/10000</f>
        <v>0</v>
      </c>
      <c r="G107" s="76">
        <f>F107*G108*G103/10000</f>
        <v>0</v>
      </c>
      <c r="H107" s="76">
        <f>G107*H108*H103/10000</f>
        <v>0</v>
      </c>
    </row>
    <row r="108" spans="1:8" s="29" customFormat="1" ht="26.25" customHeight="1" thickBot="1" x14ac:dyDescent="0.3">
      <c r="A108" s="40"/>
      <c r="B108" s="41" t="s">
        <v>125</v>
      </c>
      <c r="C108" s="33" t="s">
        <v>108</v>
      </c>
      <c r="D108" s="76"/>
      <c r="E108" s="76"/>
      <c r="F108" s="76"/>
      <c r="G108" s="76"/>
      <c r="H108" s="76"/>
    </row>
    <row r="109" spans="1:8" s="29" customFormat="1" ht="42" customHeight="1" thickBot="1" x14ac:dyDescent="0.3">
      <c r="A109" s="40" t="s">
        <v>309</v>
      </c>
      <c r="B109" s="41" t="s">
        <v>44</v>
      </c>
      <c r="C109" s="33" t="s">
        <v>25</v>
      </c>
      <c r="D109" s="76"/>
      <c r="E109" s="76">
        <f>D109*E110*E103/10000</f>
        <v>0</v>
      </c>
      <c r="F109" s="76">
        <f>E109*F110*F103/10000</f>
        <v>0</v>
      </c>
      <c r="G109" s="76">
        <f>F109*G110*G103/10000</f>
        <v>0</v>
      </c>
      <c r="H109" s="76">
        <f>G109*H110*H103/10000</f>
        <v>0</v>
      </c>
    </row>
    <row r="110" spans="1:8" s="29" customFormat="1" ht="26.25" customHeight="1" thickBot="1" x14ac:dyDescent="0.3">
      <c r="A110" s="40"/>
      <c r="B110" s="41" t="s">
        <v>125</v>
      </c>
      <c r="C110" s="33" t="s">
        <v>110</v>
      </c>
      <c r="D110" s="76"/>
      <c r="E110" s="76"/>
      <c r="F110" s="76"/>
      <c r="G110" s="76"/>
      <c r="H110" s="76"/>
    </row>
    <row r="111" spans="1:8" ht="39.75" customHeight="1" thickBot="1" x14ac:dyDescent="0.3">
      <c r="A111" s="96" t="s">
        <v>285</v>
      </c>
      <c r="B111" s="2" t="s">
        <v>347</v>
      </c>
      <c r="C111" s="28" t="s">
        <v>25</v>
      </c>
      <c r="D111" s="76">
        <f>D114+D116+D118</f>
        <v>0</v>
      </c>
      <c r="E111" s="76">
        <f>E114+E116+E118</f>
        <v>0</v>
      </c>
      <c r="F111" s="76">
        <f>F114+F116+F118</f>
        <v>0</v>
      </c>
      <c r="G111" s="76">
        <f>G114+G116+G118</f>
        <v>0</v>
      </c>
      <c r="H111" s="76">
        <f>H114+H116+H118</f>
        <v>0</v>
      </c>
    </row>
    <row r="112" spans="1:8" ht="51" customHeight="1" thickBot="1" x14ac:dyDescent="0.3">
      <c r="A112" s="97"/>
      <c r="B112" s="2" t="s">
        <v>116</v>
      </c>
      <c r="C112" s="28" t="s">
        <v>346</v>
      </c>
      <c r="D112" s="76"/>
      <c r="E112" s="76"/>
      <c r="F112" s="76"/>
      <c r="G112" s="76"/>
      <c r="H112" s="76"/>
    </row>
    <row r="113" spans="1:8" ht="0.75" hidden="1" customHeight="1" thickBot="1" x14ac:dyDescent="0.3">
      <c r="A113" s="98"/>
      <c r="B113" s="2" t="s">
        <v>114</v>
      </c>
      <c r="C113" s="28" t="s">
        <v>110</v>
      </c>
      <c r="D113" s="72"/>
      <c r="E113" s="76"/>
      <c r="F113" s="76"/>
      <c r="G113" s="76"/>
      <c r="H113" s="76"/>
    </row>
    <row r="114" spans="1:8" s="29" customFormat="1" ht="24.75" customHeight="1" thickBot="1" x14ac:dyDescent="0.3">
      <c r="A114" s="133" t="s">
        <v>316</v>
      </c>
      <c r="B114" s="41" t="s">
        <v>42</v>
      </c>
      <c r="C114" s="28" t="s">
        <v>25</v>
      </c>
      <c r="D114" s="72"/>
      <c r="E114" s="76">
        <f>D114*E115*E113/10000</f>
        <v>0</v>
      </c>
      <c r="F114" s="76">
        <f>E114*F115*F113/10000</f>
        <v>0</v>
      </c>
      <c r="G114" s="76">
        <f>F114*G115*G113/10000</f>
        <v>0</v>
      </c>
      <c r="H114" s="76">
        <f>G114*H115*H113/10000</f>
        <v>0</v>
      </c>
    </row>
    <row r="115" spans="1:8" s="29" customFormat="1" ht="26.25" thickBot="1" x14ac:dyDescent="0.3">
      <c r="A115" s="134"/>
      <c r="B115" s="41" t="s">
        <v>125</v>
      </c>
      <c r="C115" s="28" t="s">
        <v>110</v>
      </c>
      <c r="D115" s="76"/>
      <c r="E115" s="76"/>
      <c r="F115" s="76"/>
      <c r="G115" s="76"/>
      <c r="H115" s="76"/>
    </row>
    <row r="116" spans="1:8" s="29" customFormat="1" ht="26.25" customHeight="1" thickBot="1" x14ac:dyDescent="0.3">
      <c r="A116" s="133" t="s">
        <v>317</v>
      </c>
      <c r="B116" s="41" t="s">
        <v>43</v>
      </c>
      <c r="C116" s="28" t="s">
        <v>25</v>
      </c>
      <c r="D116" s="72"/>
      <c r="E116" s="76">
        <f>D116*E117*E113/10000</f>
        <v>0</v>
      </c>
      <c r="F116" s="76">
        <f>E116*F117*F113/10000</f>
        <v>0</v>
      </c>
      <c r="G116" s="76">
        <f>F116*G117*G113/10000</f>
        <v>0</v>
      </c>
      <c r="H116" s="76">
        <f>G116*H117*H113/10000</f>
        <v>0</v>
      </c>
    </row>
    <row r="117" spans="1:8" s="29" customFormat="1" ht="51" customHeight="1" thickBot="1" x14ac:dyDescent="0.3">
      <c r="A117" s="134"/>
      <c r="B117" s="41" t="s">
        <v>125</v>
      </c>
      <c r="C117" s="28" t="s">
        <v>108</v>
      </c>
      <c r="D117" s="76"/>
      <c r="E117" s="76"/>
      <c r="F117" s="76"/>
      <c r="G117" s="76"/>
      <c r="H117" s="76"/>
    </row>
    <row r="118" spans="1:8" s="29" customFormat="1" ht="41.25" customHeight="1" thickBot="1" x14ac:dyDescent="0.3">
      <c r="A118" s="133" t="s">
        <v>318</v>
      </c>
      <c r="B118" s="41" t="s">
        <v>44</v>
      </c>
      <c r="C118" s="28" t="s">
        <v>25</v>
      </c>
      <c r="D118" s="72"/>
      <c r="E118" s="76">
        <f>D118*E119*E113/10000</f>
        <v>0</v>
      </c>
      <c r="F118" s="76">
        <f>E118*F119*F113/10000</f>
        <v>0</v>
      </c>
      <c r="G118" s="76">
        <f>F118*G119*G113/10000</f>
        <v>0</v>
      </c>
      <c r="H118" s="76">
        <f>G118*H119*H113/10000</f>
        <v>0</v>
      </c>
    </row>
    <row r="119" spans="1:8" s="29" customFormat="1" ht="26.25" thickBot="1" x14ac:dyDescent="0.3">
      <c r="A119" s="134"/>
      <c r="B119" s="41" t="s">
        <v>125</v>
      </c>
      <c r="C119" s="28" t="s">
        <v>110</v>
      </c>
      <c r="D119" s="76"/>
      <c r="E119" s="76"/>
      <c r="F119" s="76"/>
      <c r="G119" s="76"/>
      <c r="H119" s="76"/>
    </row>
    <row r="120" spans="1:8" ht="27.75" customHeight="1" thickBot="1" x14ac:dyDescent="0.35">
      <c r="A120" s="103"/>
      <c r="B120" s="104"/>
      <c r="C120" s="104"/>
      <c r="D120" s="104"/>
      <c r="E120" s="104"/>
      <c r="F120" s="104"/>
      <c r="G120" s="104"/>
      <c r="H120" s="105"/>
    </row>
    <row r="121" spans="1:8" ht="22.5" customHeight="1" thickBot="1" x14ac:dyDescent="0.3">
      <c r="A121" s="106" t="s">
        <v>84</v>
      </c>
      <c r="B121" s="101" t="s">
        <v>85</v>
      </c>
      <c r="C121" s="101" t="s">
        <v>86</v>
      </c>
      <c r="D121" s="10" t="s">
        <v>87</v>
      </c>
      <c r="E121" s="101" t="s">
        <v>64</v>
      </c>
      <c r="F121" s="108" t="s">
        <v>88</v>
      </c>
      <c r="G121" s="131"/>
      <c r="H121" s="132"/>
    </row>
    <row r="122" spans="1:8" ht="15.75" thickBot="1" x14ac:dyDescent="0.3">
      <c r="A122" s="107"/>
      <c r="B122" s="102"/>
      <c r="C122" s="102"/>
      <c r="D122" s="1">
        <v>2015</v>
      </c>
      <c r="E122" s="102"/>
      <c r="F122" s="1">
        <v>2017</v>
      </c>
      <c r="G122" s="1">
        <v>2018</v>
      </c>
      <c r="H122" s="1">
        <v>2019</v>
      </c>
    </row>
    <row r="123" spans="1:8" ht="15.75" thickBot="1" x14ac:dyDescent="0.3">
      <c r="A123" s="12" t="s">
        <v>126</v>
      </c>
      <c r="B123" s="164" t="s">
        <v>127</v>
      </c>
      <c r="C123" s="165"/>
      <c r="D123" s="165"/>
      <c r="E123" s="165"/>
      <c r="F123" s="165"/>
      <c r="G123" s="165"/>
      <c r="H123" s="166"/>
    </row>
    <row r="124" spans="1:8" ht="26.25" customHeight="1" thickBot="1" x14ac:dyDescent="0.3">
      <c r="A124" s="25">
        <v>1</v>
      </c>
      <c r="B124" s="8" t="s">
        <v>128</v>
      </c>
      <c r="C124" s="8" t="s">
        <v>129</v>
      </c>
      <c r="D124" s="8"/>
      <c r="E124" s="8"/>
      <c r="F124" s="8"/>
      <c r="G124" s="8"/>
      <c r="H124" s="8"/>
    </row>
    <row r="125" spans="1:8" ht="15.75" thickBot="1" x14ac:dyDescent="0.3">
      <c r="A125" s="25">
        <v>2</v>
      </c>
      <c r="B125" s="8" t="s">
        <v>130</v>
      </c>
      <c r="C125" s="8" t="s">
        <v>129</v>
      </c>
      <c r="D125" s="8"/>
      <c r="E125" s="8"/>
      <c r="F125" s="8"/>
      <c r="G125" s="8"/>
      <c r="H125" s="8"/>
    </row>
    <row r="126" spans="1:8" ht="15.75" thickBot="1" x14ac:dyDescent="0.3">
      <c r="A126" s="25">
        <v>3</v>
      </c>
      <c r="B126" s="8" t="s">
        <v>131</v>
      </c>
      <c r="C126" s="8" t="s">
        <v>129</v>
      </c>
      <c r="D126" s="8"/>
      <c r="E126" s="8"/>
      <c r="F126" s="8"/>
      <c r="G126" s="8"/>
      <c r="H126" s="8"/>
    </row>
    <row r="127" spans="1:8" ht="26.25" thickBot="1" x14ac:dyDescent="0.3">
      <c r="A127" s="25">
        <v>4</v>
      </c>
      <c r="B127" s="8" t="s">
        <v>132</v>
      </c>
      <c r="C127" s="8" t="s">
        <v>129</v>
      </c>
      <c r="D127" s="8"/>
      <c r="E127" s="8"/>
      <c r="F127" s="8"/>
      <c r="G127" s="8"/>
      <c r="H127" s="8"/>
    </row>
    <row r="128" spans="1:8" ht="15.75" thickBot="1" x14ac:dyDescent="0.3">
      <c r="A128" s="25">
        <v>5</v>
      </c>
      <c r="B128" s="8" t="s">
        <v>133</v>
      </c>
      <c r="C128" s="8" t="s">
        <v>129</v>
      </c>
      <c r="D128" s="8"/>
      <c r="E128" s="8"/>
      <c r="F128" s="8"/>
      <c r="G128" s="8"/>
      <c r="H128" s="8"/>
    </row>
    <row r="129" spans="1:8" ht="15.75" thickBot="1" x14ac:dyDescent="0.3">
      <c r="A129" s="25">
        <v>6</v>
      </c>
      <c r="B129" s="8" t="s">
        <v>134</v>
      </c>
      <c r="C129" s="8" t="s">
        <v>135</v>
      </c>
      <c r="D129" s="8"/>
      <c r="E129" s="8"/>
      <c r="F129" s="8"/>
      <c r="G129" s="8"/>
      <c r="H129" s="8"/>
    </row>
    <row r="130" spans="1:8" ht="26.25" thickBot="1" x14ac:dyDescent="0.3">
      <c r="A130" s="25">
        <v>7</v>
      </c>
      <c r="B130" s="8" t="s">
        <v>136</v>
      </c>
      <c r="C130" s="8" t="s">
        <v>129</v>
      </c>
      <c r="D130" s="8"/>
      <c r="E130" s="8"/>
      <c r="F130" s="8"/>
      <c r="G130" s="8"/>
      <c r="H130" s="8"/>
    </row>
    <row r="131" spans="1:8" ht="26.25" thickBot="1" x14ac:dyDescent="0.3">
      <c r="A131" s="25">
        <v>8</v>
      </c>
      <c r="B131" s="8" t="s">
        <v>137</v>
      </c>
      <c r="C131" s="8" t="s">
        <v>129</v>
      </c>
      <c r="D131" s="8"/>
      <c r="E131" s="8"/>
      <c r="F131" s="8"/>
      <c r="G131" s="8"/>
      <c r="H131" s="8"/>
    </row>
    <row r="132" spans="1:8" ht="26.25" thickBot="1" x14ac:dyDescent="0.3">
      <c r="A132" s="25">
        <v>9</v>
      </c>
      <c r="B132" s="8" t="s">
        <v>138</v>
      </c>
      <c r="C132" s="8" t="s">
        <v>129</v>
      </c>
      <c r="D132" s="8"/>
      <c r="E132" s="8"/>
      <c r="F132" s="8"/>
      <c r="G132" s="8"/>
      <c r="H132" s="8"/>
    </row>
    <row r="133" spans="1:8" ht="26.25" thickBot="1" x14ac:dyDescent="0.3">
      <c r="A133" s="25">
        <v>10</v>
      </c>
      <c r="B133" s="8" t="s">
        <v>139</v>
      </c>
      <c r="C133" s="8" t="s">
        <v>129</v>
      </c>
      <c r="D133" s="8"/>
      <c r="E133" s="8"/>
      <c r="F133" s="8"/>
      <c r="G133" s="8"/>
      <c r="H133" s="8"/>
    </row>
    <row r="134" spans="1:8" ht="26.25" thickBot="1" x14ac:dyDescent="0.3">
      <c r="A134" s="25">
        <v>11</v>
      </c>
      <c r="B134" s="8" t="s">
        <v>140</v>
      </c>
      <c r="C134" s="8" t="s">
        <v>129</v>
      </c>
      <c r="D134" s="8"/>
      <c r="E134" s="8"/>
      <c r="F134" s="8"/>
      <c r="G134" s="8"/>
      <c r="H134" s="8"/>
    </row>
    <row r="135" spans="1:8" ht="39" thickBot="1" x14ac:dyDescent="0.3">
      <c r="A135" s="25">
        <v>12</v>
      </c>
      <c r="B135" s="8" t="s">
        <v>141</v>
      </c>
      <c r="C135" s="8" t="s">
        <v>129</v>
      </c>
      <c r="D135" s="8"/>
      <c r="E135" s="8"/>
      <c r="F135" s="8"/>
      <c r="G135" s="8"/>
      <c r="H135" s="8"/>
    </row>
    <row r="136" spans="1:8" ht="39" thickBot="1" x14ac:dyDescent="0.3">
      <c r="A136" s="25">
        <v>13</v>
      </c>
      <c r="B136" s="8" t="s">
        <v>142</v>
      </c>
      <c r="C136" s="8" t="s">
        <v>129</v>
      </c>
      <c r="D136" s="8"/>
      <c r="E136" s="8"/>
      <c r="F136" s="8"/>
      <c r="G136" s="8"/>
      <c r="H136" s="8"/>
    </row>
    <row r="137" spans="1:8" ht="15.75" thickBot="1" x14ac:dyDescent="0.3">
      <c r="A137" s="25">
        <v>17</v>
      </c>
      <c r="B137" s="8" t="s">
        <v>143</v>
      </c>
      <c r="C137" s="8" t="s">
        <v>27</v>
      </c>
      <c r="D137" s="8"/>
      <c r="E137" s="8"/>
      <c r="F137" s="8"/>
      <c r="G137" s="8"/>
      <c r="H137" s="8"/>
    </row>
    <row r="138" spans="1:8" ht="39" thickBot="1" x14ac:dyDescent="0.3">
      <c r="A138" s="25">
        <v>18</v>
      </c>
      <c r="B138" s="8" t="s">
        <v>144</v>
      </c>
      <c r="C138" s="8" t="s">
        <v>27</v>
      </c>
      <c r="D138" s="8"/>
      <c r="E138" s="8"/>
      <c r="F138" s="8"/>
      <c r="G138" s="8"/>
      <c r="H138" s="8"/>
    </row>
    <row r="139" spans="1:8" ht="15.75" thickBot="1" x14ac:dyDescent="0.3">
      <c r="A139" s="25">
        <v>21</v>
      </c>
      <c r="B139" s="8" t="s">
        <v>145</v>
      </c>
      <c r="C139" s="8" t="s">
        <v>29</v>
      </c>
      <c r="D139" s="8"/>
      <c r="E139" s="8"/>
      <c r="F139" s="8"/>
      <c r="G139" s="8"/>
      <c r="H139" s="8"/>
    </row>
    <row r="140" spans="1:8" ht="15.75" thickBot="1" x14ac:dyDescent="0.3">
      <c r="A140" s="25">
        <v>22</v>
      </c>
      <c r="B140" s="8" t="s">
        <v>146</v>
      </c>
      <c r="C140" s="8" t="s">
        <v>28</v>
      </c>
      <c r="D140" s="8"/>
      <c r="E140" s="8"/>
      <c r="F140" s="8"/>
      <c r="G140" s="8"/>
      <c r="H140" s="8"/>
    </row>
    <row r="141" spans="1:8" ht="90" thickBot="1" x14ac:dyDescent="0.3">
      <c r="A141" s="25">
        <v>23</v>
      </c>
      <c r="B141" s="8" t="s">
        <v>147</v>
      </c>
      <c r="C141" s="8" t="s">
        <v>30</v>
      </c>
      <c r="D141" s="8"/>
      <c r="E141" s="8"/>
      <c r="F141" s="8"/>
      <c r="G141" s="8"/>
      <c r="H141" s="8"/>
    </row>
    <row r="142" spans="1:8" ht="15.75" thickBot="1" x14ac:dyDescent="0.3">
      <c r="A142" s="25">
        <v>24</v>
      </c>
      <c r="B142" s="8" t="s">
        <v>148</v>
      </c>
      <c r="C142" s="8" t="s">
        <v>129</v>
      </c>
      <c r="D142" s="8"/>
      <c r="E142" s="8"/>
      <c r="F142" s="8"/>
      <c r="G142" s="8"/>
      <c r="H142" s="8"/>
    </row>
    <row r="143" spans="1:8" ht="15.75" thickBot="1" x14ac:dyDescent="0.3">
      <c r="A143" s="25">
        <v>25</v>
      </c>
      <c r="B143" s="8" t="s">
        <v>149</v>
      </c>
      <c r="C143" s="8" t="s">
        <v>31</v>
      </c>
      <c r="D143" s="8"/>
      <c r="E143" s="8"/>
      <c r="F143" s="8"/>
      <c r="G143" s="8"/>
      <c r="H143" s="8"/>
    </row>
    <row r="144" spans="1:8" ht="15.75" thickBot="1" x14ac:dyDescent="0.3">
      <c r="A144" s="25">
        <v>26</v>
      </c>
      <c r="B144" s="8" t="s">
        <v>150</v>
      </c>
      <c r="C144" s="8" t="s">
        <v>31</v>
      </c>
      <c r="D144" s="8"/>
      <c r="E144" s="8"/>
      <c r="F144" s="8"/>
      <c r="G144" s="8"/>
      <c r="H144" s="8"/>
    </row>
    <row r="145" spans="1:8" ht="15.75" thickBot="1" x14ac:dyDescent="0.3">
      <c r="A145" s="25">
        <v>27</v>
      </c>
      <c r="B145" s="8" t="s">
        <v>151</v>
      </c>
      <c r="C145" s="8" t="s">
        <v>129</v>
      </c>
      <c r="D145" s="8"/>
      <c r="E145" s="8"/>
      <c r="F145" s="8"/>
      <c r="G145" s="8"/>
      <c r="H145" s="8"/>
    </row>
    <row r="146" spans="1:8" ht="15.75" thickBot="1" x14ac:dyDescent="0.3">
      <c r="A146" s="25">
        <v>28</v>
      </c>
      <c r="B146" s="8" t="s">
        <v>152</v>
      </c>
      <c r="C146" s="8" t="s">
        <v>31</v>
      </c>
      <c r="D146" s="8"/>
      <c r="E146" s="8"/>
      <c r="F146" s="8"/>
      <c r="G146" s="8"/>
      <c r="H146" s="8"/>
    </row>
    <row r="147" spans="1:8" ht="39" thickBot="1" x14ac:dyDescent="0.3">
      <c r="A147" s="25">
        <v>29</v>
      </c>
      <c r="B147" s="8" t="s">
        <v>153</v>
      </c>
      <c r="C147" s="8" t="s">
        <v>129</v>
      </c>
      <c r="D147" s="8"/>
      <c r="E147" s="8"/>
      <c r="F147" s="8"/>
      <c r="G147" s="8"/>
      <c r="H147" s="8"/>
    </row>
    <row r="148" spans="1:8" ht="26.25" thickBot="1" x14ac:dyDescent="0.3">
      <c r="A148" s="25">
        <v>30</v>
      </c>
      <c r="B148" s="8" t="s">
        <v>154</v>
      </c>
      <c r="C148" s="8" t="s">
        <v>155</v>
      </c>
      <c r="D148" s="8"/>
      <c r="E148" s="8"/>
      <c r="F148" s="8"/>
      <c r="G148" s="8"/>
      <c r="H148" s="8"/>
    </row>
    <row r="149" spans="1:8" ht="51.75" thickBot="1" x14ac:dyDescent="0.3">
      <c r="A149" s="25">
        <v>31</v>
      </c>
      <c r="B149" s="8" t="s">
        <v>156</v>
      </c>
      <c r="C149" s="8" t="s">
        <v>129</v>
      </c>
      <c r="D149" s="8"/>
      <c r="E149" s="8"/>
      <c r="F149" s="8"/>
      <c r="G149" s="8"/>
      <c r="H149" s="8"/>
    </row>
    <row r="150" spans="1:8" ht="39" thickBot="1" x14ac:dyDescent="0.3">
      <c r="A150" s="25">
        <v>32</v>
      </c>
      <c r="B150" s="8" t="s">
        <v>157</v>
      </c>
      <c r="C150" s="8" t="s">
        <v>32</v>
      </c>
      <c r="D150" s="8"/>
      <c r="E150" s="8"/>
      <c r="F150" s="8"/>
      <c r="G150" s="8"/>
      <c r="H150" s="8"/>
    </row>
    <row r="151" spans="1:8" s="29" customFormat="1" ht="17.25" customHeight="1" thickBot="1" x14ac:dyDescent="0.3">
      <c r="A151" s="35">
        <v>39</v>
      </c>
      <c r="B151" s="33" t="s">
        <v>159</v>
      </c>
      <c r="C151" s="33" t="s">
        <v>158</v>
      </c>
      <c r="D151" s="33"/>
      <c r="E151" s="33"/>
      <c r="F151" s="33"/>
      <c r="G151" s="33"/>
      <c r="H151" s="33"/>
    </row>
    <row r="152" spans="1:8" s="29" customFormat="1" ht="17.25" customHeight="1" thickBot="1" x14ac:dyDescent="0.3">
      <c r="A152" s="42">
        <v>40</v>
      </c>
      <c r="B152" s="33" t="s">
        <v>160</v>
      </c>
      <c r="C152" s="33" t="s">
        <v>33</v>
      </c>
      <c r="D152" s="43"/>
      <c r="E152" s="78">
        <f>E154+E155+E156</f>
        <v>0</v>
      </c>
      <c r="F152" s="78">
        <f>F154+F155+F156</f>
        <v>0</v>
      </c>
      <c r="G152" s="78">
        <f>G154+G155+G156</f>
        <v>0</v>
      </c>
      <c r="H152" s="78">
        <f>H154+H155+H156</f>
        <v>0</v>
      </c>
    </row>
    <row r="153" spans="1:8" s="29" customFormat="1" ht="17.25" customHeight="1" thickBot="1" x14ac:dyDescent="0.3">
      <c r="A153" s="42"/>
      <c r="B153" s="44" t="s">
        <v>162</v>
      </c>
      <c r="C153" s="61"/>
      <c r="D153" s="61"/>
      <c r="E153" s="61"/>
      <c r="F153" s="61"/>
      <c r="G153" s="61"/>
      <c r="H153" s="61"/>
    </row>
    <row r="154" spans="1:8" s="29" customFormat="1" ht="17.25" customHeight="1" thickBot="1" x14ac:dyDescent="0.3">
      <c r="A154" s="42" t="s">
        <v>161</v>
      </c>
      <c r="B154" s="44" t="s">
        <v>163</v>
      </c>
      <c r="C154" s="31" t="s">
        <v>33</v>
      </c>
      <c r="D154" s="31"/>
      <c r="E154" s="31"/>
      <c r="F154" s="31"/>
      <c r="G154" s="31"/>
      <c r="H154" s="31"/>
    </row>
    <row r="155" spans="1:8" s="29" customFormat="1" ht="17.25" customHeight="1" thickBot="1" x14ac:dyDescent="0.3">
      <c r="A155" s="45" t="s">
        <v>164</v>
      </c>
      <c r="B155" s="46" t="s">
        <v>165</v>
      </c>
      <c r="C155" s="46" t="s">
        <v>33</v>
      </c>
      <c r="D155" s="31"/>
      <c r="E155" s="31"/>
      <c r="F155" s="31"/>
      <c r="G155" s="31"/>
      <c r="H155" s="31"/>
    </row>
    <row r="156" spans="1:8" s="29" customFormat="1" ht="17.25" customHeight="1" thickBot="1" x14ac:dyDescent="0.3">
      <c r="A156" s="42" t="s">
        <v>166</v>
      </c>
      <c r="B156" s="44" t="s">
        <v>167</v>
      </c>
      <c r="C156" s="44" t="s">
        <v>33</v>
      </c>
      <c r="D156" s="31"/>
      <c r="E156" s="31"/>
      <c r="F156" s="31"/>
      <c r="G156" s="31"/>
      <c r="H156" s="31"/>
    </row>
    <row r="157" spans="1:8" s="29" customFormat="1" ht="17.25" customHeight="1" thickBot="1" x14ac:dyDescent="0.3">
      <c r="A157" s="35" t="s">
        <v>66</v>
      </c>
      <c r="B157" s="33" t="s">
        <v>67</v>
      </c>
      <c r="C157" s="33" t="s">
        <v>68</v>
      </c>
      <c r="D157" s="33">
        <v>0</v>
      </c>
      <c r="E157" s="33">
        <v>0</v>
      </c>
      <c r="F157" s="33">
        <v>5954688</v>
      </c>
      <c r="G157" s="33">
        <v>6796040</v>
      </c>
      <c r="H157" s="33">
        <v>8796367</v>
      </c>
    </row>
    <row r="158" spans="1:8" s="29" customFormat="1" ht="14.25" customHeight="1" thickBot="1" x14ac:dyDescent="0.3">
      <c r="A158" s="128" t="s">
        <v>69</v>
      </c>
      <c r="B158" s="176" t="s">
        <v>70</v>
      </c>
      <c r="C158" s="33" t="s">
        <v>71</v>
      </c>
      <c r="D158" s="33">
        <v>638815</v>
      </c>
      <c r="E158" s="33">
        <v>855000</v>
      </c>
      <c r="F158" s="33">
        <v>855000</v>
      </c>
      <c r="G158" s="33">
        <v>855000</v>
      </c>
      <c r="H158" s="33">
        <v>855000</v>
      </c>
    </row>
    <row r="159" spans="1:8" s="29" customFormat="1" ht="15" customHeight="1" thickBot="1" x14ac:dyDescent="0.3">
      <c r="A159" s="129"/>
      <c r="B159" s="177"/>
      <c r="C159" s="33" t="s">
        <v>72</v>
      </c>
      <c r="D159" s="33">
        <v>20751</v>
      </c>
      <c r="E159" s="33">
        <v>13088</v>
      </c>
      <c r="F159" s="33">
        <v>16965</v>
      </c>
      <c r="G159" s="33">
        <v>17474</v>
      </c>
      <c r="H159" s="33">
        <v>17649</v>
      </c>
    </row>
    <row r="160" spans="1:8" s="29" customFormat="1" ht="14.25" customHeight="1" thickBot="1" x14ac:dyDescent="0.3">
      <c r="A160" s="130"/>
      <c r="B160" s="178"/>
      <c r="C160" s="33" t="s">
        <v>73</v>
      </c>
      <c r="D160" s="33">
        <v>83743</v>
      </c>
      <c r="E160" s="33">
        <v>56298</v>
      </c>
      <c r="F160" s="33">
        <v>78822</v>
      </c>
      <c r="G160" s="33">
        <v>81187</v>
      </c>
      <c r="H160" s="33">
        <v>81999</v>
      </c>
    </row>
    <row r="161" spans="1:8" s="29" customFormat="1" ht="27" customHeight="1" thickBot="1" x14ac:dyDescent="0.3">
      <c r="A161" s="35" t="s">
        <v>168</v>
      </c>
      <c r="B161" s="33" t="s">
        <v>169</v>
      </c>
      <c r="C161" s="33" t="s">
        <v>170</v>
      </c>
      <c r="D161" s="33"/>
      <c r="E161" s="33"/>
      <c r="F161" s="33"/>
      <c r="G161" s="33"/>
      <c r="H161" s="33"/>
    </row>
    <row r="162" spans="1:8" ht="27.75" customHeight="1" thickBot="1" x14ac:dyDescent="0.35">
      <c r="A162" s="103"/>
      <c r="B162" s="104"/>
      <c r="C162" s="104"/>
      <c r="D162" s="104"/>
      <c r="E162" s="104"/>
      <c r="F162" s="104"/>
      <c r="G162" s="104"/>
      <c r="H162" s="105"/>
    </row>
    <row r="163" spans="1:8" ht="27" customHeight="1" thickBot="1" x14ac:dyDescent="0.3">
      <c r="A163" s="106" t="s">
        <v>84</v>
      </c>
      <c r="B163" s="101" t="s">
        <v>85</v>
      </c>
      <c r="C163" s="101" t="s">
        <v>86</v>
      </c>
      <c r="D163" s="10" t="s">
        <v>87</v>
      </c>
      <c r="E163" s="101" t="s">
        <v>63</v>
      </c>
      <c r="F163" s="108" t="s">
        <v>88</v>
      </c>
      <c r="G163" s="131"/>
      <c r="H163" s="132"/>
    </row>
    <row r="164" spans="1:8" ht="15.75" thickBot="1" x14ac:dyDescent="0.3">
      <c r="A164" s="107"/>
      <c r="B164" s="102"/>
      <c r="C164" s="102"/>
      <c r="D164" s="1">
        <v>2015</v>
      </c>
      <c r="E164" s="102"/>
      <c r="F164" s="1">
        <v>2017</v>
      </c>
      <c r="G164" s="1">
        <v>2018</v>
      </c>
      <c r="H164" s="1">
        <v>2019</v>
      </c>
    </row>
    <row r="165" spans="1:8" ht="15.75" thickBot="1" x14ac:dyDescent="0.3">
      <c r="A165" s="5" t="s">
        <v>171</v>
      </c>
      <c r="B165" s="111" t="s">
        <v>172</v>
      </c>
      <c r="C165" s="112"/>
      <c r="D165" s="112"/>
      <c r="E165" s="112"/>
      <c r="F165" s="112"/>
      <c r="G165" s="112"/>
      <c r="H165" s="113"/>
    </row>
    <row r="166" spans="1:8" ht="45" customHeight="1" thickBot="1" x14ac:dyDescent="0.3">
      <c r="A166" s="96">
        <v>1</v>
      </c>
      <c r="B166" s="2" t="s">
        <v>349</v>
      </c>
      <c r="C166" s="2" t="s">
        <v>25</v>
      </c>
      <c r="D166" s="74">
        <v>0</v>
      </c>
      <c r="E166" s="72">
        <f>D166*E167*E168/10000</f>
        <v>0</v>
      </c>
      <c r="F166" s="72">
        <f>E166*F167*F168/10000</f>
        <v>0</v>
      </c>
      <c r="G166" s="72">
        <f>F166*G167*G168/10000</f>
        <v>0</v>
      </c>
      <c r="H166" s="72">
        <f>G166*H167*H168/10000</f>
        <v>0</v>
      </c>
    </row>
    <row r="167" spans="1:8" ht="25.5" customHeight="1" thickBot="1" x14ac:dyDescent="0.3">
      <c r="A167" s="97"/>
      <c r="B167" s="2" t="s">
        <v>173</v>
      </c>
      <c r="C167" s="2" t="s">
        <v>174</v>
      </c>
      <c r="D167" s="74"/>
      <c r="E167" s="74"/>
      <c r="F167" s="74"/>
      <c r="G167" s="74"/>
      <c r="H167" s="74"/>
    </row>
    <row r="168" spans="1:8" ht="42" hidden="1" customHeight="1" thickBot="1" x14ac:dyDescent="0.3">
      <c r="A168" s="98"/>
      <c r="B168" s="2" t="s">
        <v>114</v>
      </c>
      <c r="C168" s="2" t="s">
        <v>110</v>
      </c>
      <c r="D168" s="74"/>
      <c r="E168" s="74"/>
      <c r="F168" s="74"/>
      <c r="G168" s="74"/>
      <c r="H168" s="74"/>
    </row>
    <row r="169" spans="1:8" ht="42.75" customHeight="1" thickBot="1" x14ac:dyDescent="0.3">
      <c r="A169" s="96">
        <v>2</v>
      </c>
      <c r="B169" s="2" t="s">
        <v>350</v>
      </c>
      <c r="C169" s="2" t="s">
        <v>25</v>
      </c>
      <c r="D169" s="74">
        <v>0</v>
      </c>
      <c r="E169" s="72">
        <f>D169*E170*E171/10000</f>
        <v>0</v>
      </c>
      <c r="F169" s="72">
        <f>E169*F170*F171/10000</f>
        <v>0</v>
      </c>
      <c r="G169" s="72">
        <f>F169*G170*G171/10000</f>
        <v>0</v>
      </c>
      <c r="H169" s="72">
        <f>G169*H170*H171/10000</f>
        <v>0</v>
      </c>
    </row>
    <row r="170" spans="1:8" ht="27.75" customHeight="1" thickBot="1" x14ac:dyDescent="0.3">
      <c r="A170" s="97"/>
      <c r="B170" s="2" t="s">
        <v>175</v>
      </c>
      <c r="C170" s="2" t="s">
        <v>174</v>
      </c>
      <c r="D170" s="74"/>
      <c r="E170" s="74"/>
      <c r="F170" s="74"/>
      <c r="G170" s="74"/>
      <c r="H170" s="74"/>
    </row>
    <row r="171" spans="1:8" ht="37.5" hidden="1" customHeight="1" thickBot="1" x14ac:dyDescent="0.3">
      <c r="A171" s="98"/>
      <c r="B171" s="2" t="s">
        <v>114</v>
      </c>
      <c r="C171" s="2" t="s">
        <v>110</v>
      </c>
      <c r="D171" s="74"/>
      <c r="E171" s="74"/>
      <c r="F171" s="74"/>
      <c r="G171" s="74"/>
      <c r="H171" s="74"/>
    </row>
    <row r="172" spans="1:8" ht="30" customHeight="1" thickBot="1" x14ac:dyDescent="0.3">
      <c r="A172" s="128" t="s">
        <v>340</v>
      </c>
      <c r="B172" s="33" t="s">
        <v>21</v>
      </c>
      <c r="C172" s="33" t="s">
        <v>25</v>
      </c>
      <c r="D172" s="76">
        <v>5697.5</v>
      </c>
      <c r="E172" s="72">
        <v>5543.7</v>
      </c>
      <c r="F172" s="72">
        <v>5543.7</v>
      </c>
      <c r="G172" s="72">
        <v>5682.3</v>
      </c>
      <c r="H172" s="72">
        <v>5994.8</v>
      </c>
    </row>
    <row r="173" spans="1:8" ht="31.5" customHeight="1" thickBot="1" x14ac:dyDescent="0.3">
      <c r="A173" s="129"/>
      <c r="B173" s="33" t="s">
        <v>176</v>
      </c>
      <c r="C173" s="33" t="s">
        <v>174</v>
      </c>
      <c r="D173" s="74">
        <v>90</v>
      </c>
      <c r="E173" s="74">
        <v>97.3</v>
      </c>
      <c r="F173" s="74">
        <v>100</v>
      </c>
      <c r="G173" s="74">
        <v>102.5</v>
      </c>
      <c r="H173" s="74">
        <v>105.5</v>
      </c>
    </row>
    <row r="174" spans="1:8" ht="1.5" customHeight="1" thickBot="1" x14ac:dyDescent="0.3">
      <c r="A174" s="130"/>
      <c r="B174" s="33" t="s">
        <v>114</v>
      </c>
      <c r="C174" s="33" t="s">
        <v>110</v>
      </c>
      <c r="D174" s="56"/>
      <c r="E174" s="56"/>
      <c r="F174" s="56"/>
      <c r="G174" s="56"/>
      <c r="H174" s="56"/>
    </row>
    <row r="175" spans="1:8" ht="30.75" customHeight="1" thickBot="1" x14ac:dyDescent="0.35">
      <c r="A175" s="103"/>
      <c r="B175" s="104"/>
      <c r="C175" s="104"/>
      <c r="D175" s="104"/>
      <c r="E175" s="104"/>
      <c r="F175" s="104"/>
      <c r="G175" s="104"/>
      <c r="H175" s="105"/>
    </row>
    <row r="176" spans="1:8" ht="24.75" customHeight="1" thickBot="1" x14ac:dyDescent="0.3">
      <c r="A176" s="162" t="s">
        <v>84</v>
      </c>
      <c r="B176" s="154" t="s">
        <v>85</v>
      </c>
      <c r="C176" s="154" t="s">
        <v>86</v>
      </c>
      <c r="D176" s="50" t="s">
        <v>87</v>
      </c>
      <c r="E176" s="154" t="s">
        <v>63</v>
      </c>
      <c r="F176" s="156" t="s">
        <v>88</v>
      </c>
      <c r="G176" s="157"/>
      <c r="H176" s="158"/>
    </row>
    <row r="177" spans="1:8" ht="15.75" thickBot="1" x14ac:dyDescent="0.3">
      <c r="A177" s="163"/>
      <c r="B177" s="155"/>
      <c r="C177" s="155"/>
      <c r="D177" s="51">
        <v>2015</v>
      </c>
      <c r="E177" s="155"/>
      <c r="F177" s="51">
        <v>2017</v>
      </c>
      <c r="G177" s="51">
        <v>2018</v>
      </c>
      <c r="H177" s="51">
        <v>2019</v>
      </c>
    </row>
    <row r="178" spans="1:8" ht="15.75" thickBot="1" x14ac:dyDescent="0.3">
      <c r="A178" s="52" t="s">
        <v>177</v>
      </c>
      <c r="B178" s="159" t="s">
        <v>178</v>
      </c>
      <c r="C178" s="160"/>
      <c r="D178" s="160"/>
      <c r="E178" s="160"/>
      <c r="F178" s="160"/>
      <c r="G178" s="160"/>
      <c r="H178" s="161"/>
    </row>
    <row r="179" spans="1:8" ht="63" customHeight="1" thickBot="1" x14ac:dyDescent="0.3">
      <c r="A179" s="128">
        <v>1</v>
      </c>
      <c r="B179" s="33" t="s">
        <v>4</v>
      </c>
      <c r="C179" s="33" t="s">
        <v>25</v>
      </c>
      <c r="D179" s="76">
        <v>13279</v>
      </c>
      <c r="E179" s="76">
        <v>101202</v>
      </c>
      <c r="F179" s="76">
        <v>13356.3</v>
      </c>
      <c r="G179" s="76">
        <v>14063.9</v>
      </c>
      <c r="H179" s="76">
        <v>15062.3</v>
      </c>
    </row>
    <row r="180" spans="1:8" ht="51.75" customHeight="1" thickBot="1" x14ac:dyDescent="0.3">
      <c r="A180" s="129"/>
      <c r="B180" s="33" t="s">
        <v>179</v>
      </c>
      <c r="C180" s="33" t="s">
        <v>108</v>
      </c>
      <c r="D180" s="76">
        <v>91.6</v>
      </c>
      <c r="E180" s="76">
        <v>762.1</v>
      </c>
      <c r="F180" s="76">
        <v>13.2</v>
      </c>
      <c r="G180" s="76">
        <v>105.3</v>
      </c>
      <c r="H180" s="76">
        <v>107.1</v>
      </c>
    </row>
    <row r="181" spans="1:8" ht="26.25" hidden="1" thickBot="1" x14ac:dyDescent="0.3">
      <c r="A181" s="130"/>
      <c r="B181" s="33" t="s">
        <v>114</v>
      </c>
      <c r="C181" s="33" t="s">
        <v>110</v>
      </c>
      <c r="D181" s="76"/>
      <c r="E181" s="76"/>
      <c r="F181" s="76"/>
      <c r="G181" s="76"/>
      <c r="H181" s="76"/>
    </row>
    <row r="182" spans="1:8" ht="26.25" customHeight="1" thickBot="1" x14ac:dyDescent="0.3">
      <c r="A182" s="35" t="s">
        <v>343</v>
      </c>
      <c r="B182" s="33" t="s">
        <v>5</v>
      </c>
      <c r="C182" s="33" t="s">
        <v>25</v>
      </c>
      <c r="D182" s="76"/>
      <c r="E182" s="76"/>
      <c r="F182" s="76"/>
      <c r="G182" s="76"/>
      <c r="H182" s="76"/>
    </row>
    <row r="183" spans="1:8" ht="26.25" thickBot="1" x14ac:dyDescent="0.3">
      <c r="A183" s="35" t="s">
        <v>304</v>
      </c>
      <c r="B183" s="33" t="s">
        <v>180</v>
      </c>
      <c r="C183" s="33" t="s">
        <v>25</v>
      </c>
      <c r="D183" s="76"/>
      <c r="E183" s="76"/>
      <c r="F183" s="76"/>
      <c r="G183" s="76"/>
      <c r="H183" s="76"/>
    </row>
    <row r="184" spans="1:8" ht="26.25" thickBot="1" x14ac:dyDescent="0.3">
      <c r="A184" s="35" t="s">
        <v>305</v>
      </c>
      <c r="B184" s="33" t="s">
        <v>181</v>
      </c>
      <c r="C184" s="33" t="s">
        <v>25</v>
      </c>
      <c r="D184" s="76"/>
      <c r="E184" s="76"/>
      <c r="F184" s="76"/>
      <c r="G184" s="76"/>
      <c r="H184" s="76"/>
    </row>
    <row r="185" spans="1:8" ht="27" customHeight="1" thickBot="1" x14ac:dyDescent="0.3">
      <c r="A185" s="35" t="s">
        <v>306</v>
      </c>
      <c r="B185" s="33" t="s">
        <v>182</v>
      </c>
      <c r="C185" s="33" t="s">
        <v>25</v>
      </c>
      <c r="D185" s="76"/>
      <c r="E185" s="76"/>
      <c r="F185" s="76"/>
      <c r="G185" s="76"/>
      <c r="H185" s="76"/>
    </row>
    <row r="186" spans="1:8" ht="27.75" customHeight="1" thickBot="1" x14ac:dyDescent="0.3">
      <c r="A186" s="35" t="s">
        <v>307</v>
      </c>
      <c r="B186" s="33" t="s">
        <v>183</v>
      </c>
      <c r="C186" s="33" t="s">
        <v>25</v>
      </c>
      <c r="D186" s="76"/>
      <c r="E186" s="76"/>
      <c r="F186" s="76"/>
      <c r="G186" s="76"/>
      <c r="H186" s="76"/>
    </row>
    <row r="187" spans="1:8" ht="27" customHeight="1" thickBot="1" x14ac:dyDescent="0.3">
      <c r="A187" s="35" t="s">
        <v>320</v>
      </c>
      <c r="B187" s="33" t="s">
        <v>184</v>
      </c>
      <c r="C187" s="33" t="s">
        <v>25</v>
      </c>
      <c r="D187" s="76"/>
      <c r="E187" s="76"/>
      <c r="F187" s="76"/>
      <c r="G187" s="76"/>
      <c r="H187" s="76"/>
    </row>
    <row r="188" spans="1:8" ht="27" customHeight="1" thickBot="1" x14ac:dyDescent="0.3">
      <c r="A188" s="35" t="s">
        <v>321</v>
      </c>
      <c r="B188" s="33" t="s">
        <v>74</v>
      </c>
      <c r="C188" s="33" t="s">
        <v>25</v>
      </c>
      <c r="D188" s="76">
        <v>7485</v>
      </c>
      <c r="E188" s="76">
        <v>7252.9</v>
      </c>
      <c r="F188" s="76">
        <v>7528.5</v>
      </c>
      <c r="G188" s="76">
        <v>7927.5</v>
      </c>
      <c r="H188" s="76">
        <v>8490.4</v>
      </c>
    </row>
    <row r="189" spans="1:8" ht="40.5" customHeight="1" thickBot="1" x14ac:dyDescent="0.3">
      <c r="A189" s="35" t="s">
        <v>322</v>
      </c>
      <c r="B189" s="33" t="s">
        <v>75</v>
      </c>
      <c r="C189" s="33" t="s">
        <v>25</v>
      </c>
      <c r="D189" s="76">
        <v>4315</v>
      </c>
      <c r="E189" s="76">
        <v>93133.2</v>
      </c>
      <c r="F189" s="76">
        <v>4340.1000000000004</v>
      </c>
      <c r="G189" s="76">
        <v>4570.1000000000004</v>
      </c>
      <c r="H189" s="76">
        <v>4894.6000000000004</v>
      </c>
    </row>
    <row r="190" spans="1:8" ht="39.75" customHeight="1" thickBot="1" x14ac:dyDescent="0.3">
      <c r="A190" s="35" t="s">
        <v>323</v>
      </c>
      <c r="B190" s="33" t="s">
        <v>76</v>
      </c>
      <c r="C190" s="33" t="s">
        <v>25</v>
      </c>
      <c r="D190" s="76">
        <v>842</v>
      </c>
      <c r="E190" s="76">
        <v>815.9</v>
      </c>
      <c r="F190" s="76">
        <v>846.9</v>
      </c>
      <c r="G190" s="76">
        <v>891.8</v>
      </c>
      <c r="H190" s="76">
        <v>955.1</v>
      </c>
    </row>
    <row r="191" spans="1:8" ht="27" customHeight="1" thickBot="1" x14ac:dyDescent="0.3">
      <c r="A191" s="35" t="s">
        <v>168</v>
      </c>
      <c r="B191" s="33" t="s">
        <v>185</v>
      </c>
      <c r="C191" s="33" t="s">
        <v>25</v>
      </c>
      <c r="D191" s="76"/>
      <c r="E191" s="76"/>
      <c r="F191" s="76"/>
      <c r="G191" s="76"/>
      <c r="H191" s="76"/>
    </row>
    <row r="192" spans="1:8" ht="31.5" customHeight="1" thickBot="1" x14ac:dyDescent="0.3">
      <c r="A192" s="6" t="s">
        <v>340</v>
      </c>
      <c r="B192" s="7" t="s">
        <v>186</v>
      </c>
      <c r="C192" s="11" t="s">
        <v>25</v>
      </c>
      <c r="D192" s="79">
        <f>D179</f>
        <v>13279</v>
      </c>
      <c r="E192" s="79">
        <f>E179</f>
        <v>101202</v>
      </c>
      <c r="F192" s="79">
        <f>F179</f>
        <v>13356.3</v>
      </c>
      <c r="G192" s="79">
        <f>G179</f>
        <v>14063.9</v>
      </c>
      <c r="H192" s="79">
        <f>H179</f>
        <v>15062.3</v>
      </c>
    </row>
    <row r="193" spans="1:8" ht="27" customHeight="1" thickBot="1" x14ac:dyDescent="0.3">
      <c r="A193" s="64" t="s">
        <v>290</v>
      </c>
      <c r="B193" s="2" t="s">
        <v>37</v>
      </c>
      <c r="C193" s="2" t="s">
        <v>25</v>
      </c>
      <c r="D193" s="72">
        <v>3908</v>
      </c>
      <c r="E193" s="72">
        <v>3786.9</v>
      </c>
      <c r="F193" s="72">
        <v>3930.8</v>
      </c>
      <c r="G193" s="72">
        <v>4139.1000000000004</v>
      </c>
      <c r="H193" s="72">
        <v>4432.7</v>
      </c>
    </row>
    <row r="194" spans="1:8" ht="15.75" customHeight="1" thickBot="1" x14ac:dyDescent="0.3">
      <c r="A194" s="64" t="s">
        <v>291</v>
      </c>
      <c r="B194" s="2" t="s">
        <v>187</v>
      </c>
      <c r="C194" s="2"/>
      <c r="D194" s="72">
        <f>D192-D193</f>
        <v>9371</v>
      </c>
      <c r="E194" s="72">
        <f>E192-E193</f>
        <v>97415.1</v>
      </c>
      <c r="F194" s="72">
        <f>F192-F193</f>
        <v>9425.5</v>
      </c>
      <c r="G194" s="72">
        <f>G192-G193</f>
        <v>9924.7999999999993</v>
      </c>
      <c r="H194" s="72">
        <f>H192-H193</f>
        <v>10629.599999999999</v>
      </c>
    </row>
    <row r="195" spans="1:8" ht="16.5" customHeight="1" thickBot="1" x14ac:dyDescent="0.3">
      <c r="A195" s="64"/>
      <c r="B195" s="19" t="s">
        <v>188</v>
      </c>
      <c r="C195" s="2"/>
      <c r="D195" s="72"/>
      <c r="E195" s="72"/>
      <c r="F195" s="72"/>
      <c r="G195" s="72"/>
      <c r="H195" s="72"/>
    </row>
    <row r="196" spans="1:8" ht="24.75" customHeight="1" thickBot="1" x14ac:dyDescent="0.3">
      <c r="A196" s="64" t="s">
        <v>351</v>
      </c>
      <c r="B196" s="19" t="s">
        <v>189</v>
      </c>
      <c r="C196" s="2" t="s">
        <v>25</v>
      </c>
      <c r="D196" s="72"/>
      <c r="E196" s="72"/>
      <c r="F196" s="72"/>
      <c r="G196" s="72"/>
      <c r="H196" s="72"/>
    </row>
    <row r="197" spans="1:8" ht="24.75" customHeight="1" thickBot="1" x14ac:dyDescent="0.3">
      <c r="A197" s="64"/>
      <c r="B197" s="19" t="s">
        <v>49</v>
      </c>
      <c r="C197" s="2" t="s">
        <v>25</v>
      </c>
      <c r="D197" s="72"/>
      <c r="E197" s="72"/>
      <c r="F197" s="72"/>
      <c r="G197" s="72"/>
      <c r="H197" s="72"/>
    </row>
    <row r="198" spans="1:8" ht="31.5" customHeight="1" thickBot="1" x14ac:dyDescent="0.3">
      <c r="A198" s="64" t="s">
        <v>352</v>
      </c>
      <c r="B198" s="19" t="s">
        <v>190</v>
      </c>
      <c r="C198" s="2" t="s">
        <v>25</v>
      </c>
      <c r="D198" s="72">
        <v>9243</v>
      </c>
      <c r="E198" s="72">
        <v>91742.7</v>
      </c>
      <c r="F198" s="72">
        <v>9296.7999999999993</v>
      </c>
      <c r="G198" s="72">
        <v>9789.2999999999993</v>
      </c>
      <c r="H198" s="72">
        <v>10484.6</v>
      </c>
    </row>
    <row r="199" spans="1:8" ht="25.5" customHeight="1" thickBot="1" x14ac:dyDescent="0.3">
      <c r="A199" s="64"/>
      <c r="B199" s="20" t="s">
        <v>188</v>
      </c>
      <c r="C199" s="2"/>
      <c r="D199" s="72"/>
      <c r="E199" s="72"/>
      <c r="F199" s="72"/>
      <c r="G199" s="72"/>
      <c r="H199" s="72"/>
    </row>
    <row r="200" spans="1:8" ht="25.5" customHeight="1" thickBot="1" x14ac:dyDescent="0.3">
      <c r="A200" s="64" t="s">
        <v>0</v>
      </c>
      <c r="B200" s="20" t="s">
        <v>191</v>
      </c>
      <c r="C200" s="2" t="s">
        <v>25</v>
      </c>
      <c r="D200" s="72">
        <v>227</v>
      </c>
      <c r="E200" s="72">
        <v>219.9</v>
      </c>
      <c r="F200" s="72">
        <v>228.3</v>
      </c>
      <c r="G200" s="72">
        <v>240.3</v>
      </c>
      <c r="H200" s="72">
        <v>257.5</v>
      </c>
    </row>
    <row r="201" spans="1:8" ht="31.5" customHeight="1" thickBot="1" x14ac:dyDescent="0.3">
      <c r="A201" s="64" t="s">
        <v>1</v>
      </c>
      <c r="B201" s="20" t="s">
        <v>192</v>
      </c>
      <c r="C201" s="2" t="s">
        <v>25</v>
      </c>
      <c r="D201" s="72">
        <v>2734</v>
      </c>
      <c r="E201" s="72">
        <v>69465.2</v>
      </c>
      <c r="F201" s="72">
        <v>2749.9</v>
      </c>
      <c r="G201" s="72">
        <v>2895.6</v>
      </c>
      <c r="H201" s="72">
        <v>3101.4</v>
      </c>
    </row>
    <row r="202" spans="1:8" ht="40.5" customHeight="1" thickBot="1" x14ac:dyDescent="0.3">
      <c r="A202" s="64" t="s">
        <v>2</v>
      </c>
      <c r="B202" s="20" t="s">
        <v>193</v>
      </c>
      <c r="C202" s="2" t="s">
        <v>25</v>
      </c>
      <c r="D202" s="72">
        <v>6282</v>
      </c>
      <c r="E202" s="72">
        <v>22057.599999999999</v>
      </c>
      <c r="F202" s="72">
        <v>6318.6</v>
      </c>
      <c r="G202" s="72">
        <v>6653.4</v>
      </c>
      <c r="H202" s="72">
        <v>7125.7</v>
      </c>
    </row>
    <row r="203" spans="1:8" ht="27.75" customHeight="1" thickBot="1" x14ac:dyDescent="0.3">
      <c r="A203" s="64" t="s">
        <v>3</v>
      </c>
      <c r="B203" s="19" t="s">
        <v>194</v>
      </c>
      <c r="C203" s="2" t="s">
        <v>25</v>
      </c>
      <c r="D203" s="72"/>
      <c r="E203" s="72">
        <v>5384.4</v>
      </c>
      <c r="F203" s="72"/>
      <c r="G203" s="72"/>
      <c r="H203" s="72"/>
    </row>
    <row r="204" spans="1:8" ht="26.25" customHeight="1" thickBot="1" x14ac:dyDescent="0.3">
      <c r="A204" s="64" t="s">
        <v>50</v>
      </c>
      <c r="B204" s="19" t="s">
        <v>195</v>
      </c>
      <c r="C204" s="2" t="s">
        <v>25</v>
      </c>
      <c r="D204" s="72">
        <f>D194-D196-D197-D198-D203</f>
        <v>128</v>
      </c>
      <c r="E204" s="72">
        <f>E194-E196-E197-E198-E203</f>
        <v>288.00000000000909</v>
      </c>
      <c r="F204" s="72">
        <f>F194-F196-F197-F198-F203</f>
        <v>128.70000000000073</v>
      </c>
      <c r="G204" s="72">
        <f>G194-G196-G197-G198-G203</f>
        <v>135.5</v>
      </c>
      <c r="H204" s="72">
        <f>H194-H196-H197-H198-H203</f>
        <v>144.99999999999818</v>
      </c>
    </row>
    <row r="205" spans="1:8" ht="27.75" customHeight="1" thickBot="1" x14ac:dyDescent="0.35">
      <c r="A205" s="103"/>
      <c r="B205" s="104"/>
      <c r="C205" s="104"/>
      <c r="D205" s="104"/>
      <c r="E205" s="104"/>
      <c r="F205" s="104"/>
      <c r="G205" s="104"/>
      <c r="H205" s="105"/>
    </row>
    <row r="206" spans="1:8" ht="27.75" customHeight="1" thickBot="1" x14ac:dyDescent="0.3">
      <c r="A206" s="106" t="s">
        <v>84</v>
      </c>
      <c r="B206" s="101" t="s">
        <v>85</v>
      </c>
      <c r="C206" s="101" t="s">
        <v>86</v>
      </c>
      <c r="D206" s="10" t="s">
        <v>87</v>
      </c>
      <c r="E206" s="101" t="s">
        <v>63</v>
      </c>
      <c r="F206" s="108" t="s">
        <v>88</v>
      </c>
      <c r="G206" s="131"/>
      <c r="H206" s="132"/>
    </row>
    <row r="207" spans="1:8" ht="15.75" thickBot="1" x14ac:dyDescent="0.3">
      <c r="A207" s="107"/>
      <c r="B207" s="102"/>
      <c r="C207" s="102"/>
      <c r="D207" s="1">
        <v>2015</v>
      </c>
      <c r="E207" s="102"/>
      <c r="F207" s="1">
        <v>2017</v>
      </c>
      <c r="G207" s="1">
        <v>2018</v>
      </c>
      <c r="H207" s="1">
        <v>2019</v>
      </c>
    </row>
    <row r="208" spans="1:8" ht="18.75" customHeight="1" thickBot="1" x14ac:dyDescent="0.3">
      <c r="A208" s="5" t="s">
        <v>196</v>
      </c>
      <c r="B208" s="4" t="s">
        <v>184</v>
      </c>
      <c r="C208" s="2"/>
      <c r="D208" s="2"/>
      <c r="E208" s="2"/>
      <c r="F208" s="2"/>
      <c r="G208" s="2"/>
      <c r="H208" s="2"/>
    </row>
    <row r="209" spans="1:8" ht="20.25" customHeight="1" x14ac:dyDescent="0.25">
      <c r="A209" s="151">
        <v>1</v>
      </c>
      <c r="B209" s="147" t="s">
        <v>11</v>
      </c>
      <c r="C209" s="147" t="s">
        <v>25</v>
      </c>
      <c r="D209" s="149"/>
      <c r="E209" s="145">
        <f>D209*E211*E212/10000</f>
        <v>0</v>
      </c>
      <c r="F209" s="145">
        <f>E209*F211*F212/10000</f>
        <v>0</v>
      </c>
      <c r="G209" s="145">
        <f>F209*G211*G212/10000</f>
        <v>0</v>
      </c>
      <c r="H209" s="145">
        <f>G209*H211*H212/10000</f>
        <v>0</v>
      </c>
    </row>
    <row r="210" spans="1:8" ht="18.75" customHeight="1" thickBot="1" x14ac:dyDescent="0.3">
      <c r="A210" s="152"/>
      <c r="B210" s="148"/>
      <c r="C210" s="148"/>
      <c r="D210" s="150"/>
      <c r="E210" s="146"/>
      <c r="F210" s="146"/>
      <c r="G210" s="146"/>
      <c r="H210" s="146"/>
    </row>
    <row r="211" spans="1:8" ht="51.75" customHeight="1" thickBot="1" x14ac:dyDescent="0.3">
      <c r="A211" s="152"/>
      <c r="B211" s="66" t="s">
        <v>116</v>
      </c>
      <c r="C211" s="9" t="s">
        <v>108</v>
      </c>
      <c r="D211" s="80"/>
      <c r="E211" s="80"/>
      <c r="F211" s="80"/>
      <c r="G211" s="80"/>
      <c r="H211" s="80"/>
    </row>
    <row r="212" spans="1:8" ht="51" hidden="1" customHeight="1" thickBot="1" x14ac:dyDescent="0.3">
      <c r="A212" s="153"/>
      <c r="B212" s="66" t="s">
        <v>114</v>
      </c>
      <c r="C212" s="9" t="s">
        <v>110</v>
      </c>
      <c r="D212" s="80"/>
      <c r="E212" s="80"/>
      <c r="F212" s="80"/>
      <c r="G212" s="80"/>
      <c r="H212" s="80"/>
    </row>
    <row r="213" spans="1:8" ht="39.75" customHeight="1" thickBot="1" x14ac:dyDescent="0.3">
      <c r="A213" s="64">
        <v>2</v>
      </c>
      <c r="B213" s="2" t="s">
        <v>10</v>
      </c>
      <c r="C213" s="2" t="s">
        <v>197</v>
      </c>
      <c r="D213" s="81"/>
      <c r="E213" s="81"/>
      <c r="F213" s="81"/>
      <c r="G213" s="81"/>
      <c r="H213" s="81"/>
    </row>
    <row r="214" spans="1:8" ht="21.75" customHeight="1" thickBot="1" x14ac:dyDescent="0.3">
      <c r="A214" s="63" t="s">
        <v>304</v>
      </c>
      <c r="B214" s="13" t="s">
        <v>198</v>
      </c>
      <c r="C214" s="65"/>
      <c r="D214" s="82"/>
      <c r="E214" s="82"/>
      <c r="F214" s="82"/>
      <c r="G214" s="82"/>
      <c r="H214" s="82"/>
    </row>
    <row r="215" spans="1:8" ht="15.75" customHeight="1" thickBot="1" x14ac:dyDescent="0.3">
      <c r="A215" s="63"/>
      <c r="B215" s="18" t="s">
        <v>38</v>
      </c>
      <c r="C215" s="2" t="s">
        <v>197</v>
      </c>
      <c r="D215" s="83"/>
      <c r="E215" s="83"/>
      <c r="F215" s="83"/>
      <c r="G215" s="83"/>
      <c r="H215" s="83"/>
    </row>
    <row r="216" spans="1:8" ht="26.25" thickBot="1" x14ac:dyDescent="0.3">
      <c r="A216" s="26"/>
      <c r="B216" s="8" t="s">
        <v>199</v>
      </c>
      <c r="C216" s="2" t="s">
        <v>197</v>
      </c>
      <c r="D216" s="81"/>
      <c r="E216" s="81"/>
      <c r="F216" s="81"/>
      <c r="G216" s="81"/>
      <c r="H216" s="81"/>
    </row>
    <row r="217" spans="1:8" ht="29.25" customHeight="1" thickBot="1" x14ac:dyDescent="0.3">
      <c r="A217" s="64"/>
      <c r="B217" s="8" t="s">
        <v>200</v>
      </c>
      <c r="C217" s="2" t="s">
        <v>197</v>
      </c>
      <c r="D217" s="81"/>
      <c r="E217" s="81"/>
      <c r="F217" s="81"/>
      <c r="G217" s="81"/>
      <c r="H217" s="81"/>
    </row>
    <row r="218" spans="1:8" ht="53.25" customHeight="1" thickBot="1" x14ac:dyDescent="0.3">
      <c r="A218" s="64" t="s">
        <v>305</v>
      </c>
      <c r="B218" s="7" t="s">
        <v>9</v>
      </c>
      <c r="C218" s="2" t="s">
        <v>197</v>
      </c>
      <c r="D218" s="74"/>
      <c r="E218" s="74"/>
      <c r="F218" s="74"/>
      <c r="G218" s="74"/>
      <c r="H218" s="74"/>
    </row>
    <row r="219" spans="1:8" ht="54" customHeight="1" thickBot="1" x14ac:dyDescent="0.3">
      <c r="A219" s="64">
        <v>3</v>
      </c>
      <c r="B219" s="2" t="s">
        <v>8</v>
      </c>
      <c r="C219" s="2" t="s">
        <v>201</v>
      </c>
      <c r="D219" s="74"/>
      <c r="E219" s="74"/>
      <c r="F219" s="74"/>
      <c r="G219" s="74"/>
      <c r="H219" s="74"/>
    </row>
    <row r="220" spans="1:8" ht="28.5" customHeight="1" thickBot="1" x14ac:dyDescent="0.35">
      <c r="A220" s="103"/>
      <c r="B220" s="104"/>
      <c r="C220" s="104"/>
      <c r="D220" s="104"/>
      <c r="E220" s="104"/>
      <c r="F220" s="104"/>
      <c r="G220" s="104"/>
      <c r="H220" s="105"/>
    </row>
    <row r="221" spans="1:8" ht="15.75" thickBot="1" x14ac:dyDescent="0.3">
      <c r="A221" s="106" t="s">
        <v>84</v>
      </c>
      <c r="B221" s="101" t="s">
        <v>85</v>
      </c>
      <c r="C221" s="101" t="s">
        <v>86</v>
      </c>
      <c r="D221" s="10" t="s">
        <v>87</v>
      </c>
      <c r="E221" s="101" t="s">
        <v>63</v>
      </c>
      <c r="F221" s="108" t="s">
        <v>88</v>
      </c>
      <c r="G221" s="131"/>
      <c r="H221" s="132"/>
    </row>
    <row r="222" spans="1:8" ht="27" customHeight="1" thickBot="1" x14ac:dyDescent="0.3">
      <c r="A222" s="107"/>
      <c r="B222" s="102"/>
      <c r="C222" s="102"/>
      <c r="D222" s="1">
        <v>2015</v>
      </c>
      <c r="E222" s="102"/>
      <c r="F222" s="1">
        <v>2017</v>
      </c>
      <c r="G222" s="1">
        <v>2018</v>
      </c>
      <c r="H222" s="1">
        <v>2019</v>
      </c>
    </row>
    <row r="223" spans="1:8" ht="18.75" customHeight="1" thickBot="1" x14ac:dyDescent="0.3">
      <c r="A223" s="5" t="s">
        <v>206</v>
      </c>
      <c r="B223" s="111" t="s">
        <v>203</v>
      </c>
      <c r="C223" s="112"/>
      <c r="D223" s="112"/>
      <c r="E223" s="112"/>
      <c r="F223" s="112"/>
      <c r="G223" s="112"/>
      <c r="H223" s="113"/>
    </row>
    <row r="224" spans="1:8" ht="33" customHeight="1" thickBot="1" x14ac:dyDescent="0.3">
      <c r="A224" s="6">
        <v>1</v>
      </c>
      <c r="B224" s="11" t="s">
        <v>204</v>
      </c>
      <c r="C224" s="2" t="s">
        <v>25</v>
      </c>
      <c r="D224" s="84"/>
      <c r="E224" s="84"/>
      <c r="F224" s="84"/>
      <c r="G224" s="84"/>
      <c r="H224" s="84"/>
    </row>
    <row r="225" spans="1:8" ht="45.75" customHeight="1" thickBot="1" x14ac:dyDescent="0.3">
      <c r="A225" s="6">
        <v>2</v>
      </c>
      <c r="B225" s="11" t="s">
        <v>58</v>
      </c>
      <c r="C225" s="7" t="s">
        <v>34</v>
      </c>
      <c r="D225" s="85">
        <v>33.159999999999997</v>
      </c>
      <c r="E225" s="85">
        <v>33.159999999999997</v>
      </c>
      <c r="F225" s="85">
        <v>33.159999999999997</v>
      </c>
      <c r="G225" s="85">
        <v>33.159999999999997</v>
      </c>
      <c r="H225" s="85">
        <v>33.159999999999997</v>
      </c>
    </row>
    <row r="226" spans="1:8" ht="56.25" customHeight="1" thickBot="1" x14ac:dyDescent="0.3">
      <c r="A226" s="27" t="s">
        <v>340</v>
      </c>
      <c r="B226" s="28" t="s">
        <v>59</v>
      </c>
      <c r="C226" s="30" t="s">
        <v>34</v>
      </c>
      <c r="D226" s="72">
        <v>20</v>
      </c>
      <c r="E226" s="72">
        <v>20</v>
      </c>
      <c r="F226" s="72">
        <v>20</v>
      </c>
      <c r="G226" s="72">
        <v>20</v>
      </c>
      <c r="H226" s="72">
        <v>20</v>
      </c>
    </row>
    <row r="227" spans="1:8" ht="68.25" customHeight="1" thickBot="1" x14ac:dyDescent="0.3">
      <c r="A227" s="53" t="s">
        <v>341</v>
      </c>
      <c r="B227" s="30" t="s">
        <v>60</v>
      </c>
      <c r="C227" s="30" t="s">
        <v>205</v>
      </c>
      <c r="D227" s="79">
        <v>60.3</v>
      </c>
      <c r="E227" s="79">
        <f>E226/E225*100</f>
        <v>60.313630880579019</v>
      </c>
      <c r="F227" s="79">
        <f>F226/F225*100</f>
        <v>60.313630880579019</v>
      </c>
      <c r="G227" s="79">
        <f>G226/G225*100</f>
        <v>60.313630880579019</v>
      </c>
      <c r="H227" s="79">
        <f>H226/H225*100</f>
        <v>60.313630880579019</v>
      </c>
    </row>
    <row r="228" spans="1:8" ht="26.25" customHeight="1" thickBot="1" x14ac:dyDescent="0.3"/>
    <row r="229" spans="1:8" ht="27" customHeight="1" thickBot="1" x14ac:dyDescent="0.3">
      <c r="A229" s="174" t="s">
        <v>84</v>
      </c>
      <c r="B229" s="140" t="s">
        <v>85</v>
      </c>
      <c r="C229" s="140" t="s">
        <v>86</v>
      </c>
      <c r="D229" s="47" t="s">
        <v>87</v>
      </c>
      <c r="E229" s="140" t="s">
        <v>63</v>
      </c>
      <c r="F229" s="135" t="s">
        <v>88</v>
      </c>
      <c r="G229" s="136"/>
      <c r="H229" s="137"/>
    </row>
    <row r="230" spans="1:8" ht="13.5" customHeight="1" thickBot="1" x14ac:dyDescent="0.3">
      <c r="A230" s="175"/>
      <c r="B230" s="141"/>
      <c r="C230" s="141"/>
      <c r="D230" s="48">
        <v>2015</v>
      </c>
      <c r="E230" s="141"/>
      <c r="F230" s="48">
        <v>2017</v>
      </c>
      <c r="G230" s="48">
        <v>2018</v>
      </c>
      <c r="H230" s="48">
        <v>2019</v>
      </c>
    </row>
    <row r="231" spans="1:8" ht="15" customHeight="1" thickBot="1" x14ac:dyDescent="0.3">
      <c r="A231" s="49" t="s">
        <v>348</v>
      </c>
      <c r="B231" s="171" t="s">
        <v>51</v>
      </c>
      <c r="C231" s="172"/>
      <c r="D231" s="172"/>
      <c r="E231" s="172"/>
      <c r="F231" s="172"/>
      <c r="G231" s="172"/>
      <c r="H231" s="173"/>
    </row>
    <row r="232" spans="1:8" ht="40.5" customHeight="1" thickBot="1" x14ac:dyDescent="0.3">
      <c r="A232" s="27">
        <v>1</v>
      </c>
      <c r="B232" s="28" t="s">
        <v>207</v>
      </c>
      <c r="C232" s="28" t="s">
        <v>111</v>
      </c>
      <c r="D232" s="71">
        <f>D233+D250</f>
        <v>47234</v>
      </c>
      <c r="E232" s="71">
        <f>E233+E250</f>
        <v>128366</v>
      </c>
      <c r="F232" s="71">
        <f>F233+F250</f>
        <v>43953</v>
      </c>
      <c r="G232" s="71">
        <f>G233+G250</f>
        <v>44374</v>
      </c>
      <c r="H232" s="71">
        <f>H233+H250</f>
        <v>45570</v>
      </c>
    </row>
    <row r="233" spans="1:8" ht="27" customHeight="1" thickBot="1" x14ac:dyDescent="0.3">
      <c r="A233" s="21" t="s">
        <v>284</v>
      </c>
      <c r="B233" s="3" t="s">
        <v>208</v>
      </c>
      <c r="C233" s="22" t="s">
        <v>111</v>
      </c>
      <c r="D233" s="73">
        <v>30018</v>
      </c>
      <c r="E233" s="73">
        <v>25265</v>
      </c>
      <c r="F233" s="73">
        <v>26790</v>
      </c>
      <c r="G233" s="73">
        <v>27039</v>
      </c>
      <c r="H233" s="73">
        <v>27767</v>
      </c>
    </row>
    <row r="234" spans="1:8" ht="18" customHeight="1" thickBot="1" x14ac:dyDescent="0.3">
      <c r="A234" s="23"/>
      <c r="B234" s="2" t="s">
        <v>209</v>
      </c>
      <c r="C234" s="24"/>
      <c r="D234" s="73"/>
      <c r="E234" s="73"/>
      <c r="F234" s="73"/>
      <c r="G234" s="73"/>
      <c r="H234" s="73"/>
    </row>
    <row r="235" spans="1:8" ht="26.25" thickBot="1" x14ac:dyDescent="0.3">
      <c r="A235" s="64" t="s">
        <v>308</v>
      </c>
      <c r="B235" s="2" t="s">
        <v>210</v>
      </c>
      <c r="C235" s="2" t="s">
        <v>111</v>
      </c>
      <c r="D235" s="73">
        <v>10455</v>
      </c>
      <c r="E235" s="73">
        <v>10902</v>
      </c>
      <c r="F235" s="73">
        <v>10424</v>
      </c>
      <c r="G235" s="73">
        <v>10528</v>
      </c>
      <c r="H235" s="73">
        <v>10812</v>
      </c>
    </row>
    <row r="236" spans="1:8" ht="13.5" customHeight="1" thickBot="1" x14ac:dyDescent="0.3">
      <c r="A236" s="138" t="s">
        <v>309</v>
      </c>
      <c r="B236" s="3" t="s">
        <v>211</v>
      </c>
      <c r="C236" s="143" t="s">
        <v>111</v>
      </c>
      <c r="D236" s="73">
        <v>46</v>
      </c>
      <c r="E236" s="73">
        <v>62</v>
      </c>
      <c r="F236" s="73">
        <v>45</v>
      </c>
      <c r="G236" s="73">
        <v>46</v>
      </c>
      <c r="H236" s="73">
        <v>47</v>
      </c>
    </row>
    <row r="237" spans="1:8" ht="14.25" customHeight="1" thickBot="1" x14ac:dyDescent="0.3">
      <c r="A237" s="139"/>
      <c r="B237" s="2" t="s">
        <v>104</v>
      </c>
      <c r="C237" s="144"/>
      <c r="D237" s="73"/>
      <c r="E237" s="73"/>
      <c r="F237" s="73"/>
      <c r="G237" s="73"/>
      <c r="H237" s="73"/>
    </row>
    <row r="238" spans="1:8" ht="51.75" thickBot="1" x14ac:dyDescent="0.3">
      <c r="A238" s="64" t="s">
        <v>212</v>
      </c>
      <c r="B238" s="2" t="s">
        <v>213</v>
      </c>
      <c r="C238" s="2" t="s">
        <v>111</v>
      </c>
      <c r="D238" s="73"/>
      <c r="E238" s="73"/>
      <c r="F238" s="73"/>
      <c r="G238" s="73"/>
      <c r="H238" s="73"/>
    </row>
    <row r="239" spans="1:8" ht="39" thickBot="1" x14ac:dyDescent="0.3">
      <c r="A239" s="64" t="s">
        <v>214</v>
      </c>
      <c r="B239" s="2" t="s">
        <v>215</v>
      </c>
      <c r="C239" s="2" t="s">
        <v>111</v>
      </c>
      <c r="D239" s="73"/>
      <c r="E239" s="73"/>
      <c r="F239" s="73"/>
      <c r="G239" s="73"/>
      <c r="H239" s="73"/>
    </row>
    <row r="240" spans="1:8" ht="26.25" thickBot="1" x14ac:dyDescent="0.3">
      <c r="A240" s="64" t="s">
        <v>216</v>
      </c>
      <c r="B240" s="2" t="s">
        <v>217</v>
      </c>
      <c r="C240" s="2" t="s">
        <v>111</v>
      </c>
      <c r="D240" s="73">
        <v>46</v>
      </c>
      <c r="E240" s="73">
        <v>62</v>
      </c>
      <c r="F240" s="73">
        <v>45</v>
      </c>
      <c r="G240" s="73">
        <v>46</v>
      </c>
      <c r="H240" s="73">
        <v>47</v>
      </c>
    </row>
    <row r="241" spans="1:8" ht="15" customHeight="1" thickBot="1" x14ac:dyDescent="0.3">
      <c r="A241" s="63" t="s">
        <v>310</v>
      </c>
      <c r="B241" s="3" t="s">
        <v>218</v>
      </c>
      <c r="C241" s="58" t="s">
        <v>111</v>
      </c>
      <c r="D241" s="73">
        <v>16222</v>
      </c>
      <c r="E241" s="73">
        <v>10987</v>
      </c>
      <c r="F241" s="73">
        <v>12954</v>
      </c>
      <c r="G241" s="73">
        <v>13084</v>
      </c>
      <c r="H241" s="73">
        <v>13437</v>
      </c>
    </row>
    <row r="242" spans="1:8" ht="15.75" thickBot="1" x14ac:dyDescent="0.3">
      <c r="A242" s="64"/>
      <c r="B242" s="2" t="s">
        <v>104</v>
      </c>
      <c r="C242" s="59"/>
      <c r="D242" s="73"/>
      <c r="E242" s="73"/>
      <c r="F242" s="73"/>
      <c r="G242" s="73"/>
      <c r="H242" s="73"/>
    </row>
    <row r="243" spans="1:8" ht="26.25" thickBot="1" x14ac:dyDescent="0.3">
      <c r="A243" s="64" t="s">
        <v>219</v>
      </c>
      <c r="B243" s="2" t="s">
        <v>26</v>
      </c>
      <c r="C243" s="2" t="s">
        <v>111</v>
      </c>
      <c r="D243" s="73"/>
      <c r="E243" s="73">
        <v>1106</v>
      </c>
      <c r="F243" s="73">
        <v>1103</v>
      </c>
      <c r="G243" s="73">
        <v>1114</v>
      </c>
      <c r="H243" s="73">
        <v>1144</v>
      </c>
    </row>
    <row r="244" spans="1:8" ht="26.25" thickBot="1" x14ac:dyDescent="0.3">
      <c r="A244" s="64" t="s">
        <v>220</v>
      </c>
      <c r="B244" s="2" t="s">
        <v>221</v>
      </c>
      <c r="C244" s="2" t="s">
        <v>111</v>
      </c>
      <c r="D244" s="73"/>
      <c r="E244" s="73">
        <v>9881</v>
      </c>
      <c r="F244" s="73">
        <v>11851</v>
      </c>
      <c r="G244" s="73">
        <v>11970</v>
      </c>
      <c r="H244" s="73">
        <v>12293</v>
      </c>
    </row>
    <row r="245" spans="1:8" ht="42" customHeight="1" thickBot="1" x14ac:dyDescent="0.3">
      <c r="A245" s="64" t="s">
        <v>311</v>
      </c>
      <c r="B245" s="2" t="s">
        <v>222</v>
      </c>
      <c r="C245" s="2" t="s">
        <v>111</v>
      </c>
      <c r="D245" s="73"/>
      <c r="E245" s="73"/>
      <c r="F245" s="73"/>
      <c r="G245" s="73"/>
      <c r="H245" s="73"/>
    </row>
    <row r="246" spans="1:8" ht="31.5" customHeight="1" thickBot="1" x14ac:dyDescent="0.3">
      <c r="A246" s="64" t="s">
        <v>312</v>
      </c>
      <c r="B246" s="2" t="s">
        <v>223</v>
      </c>
      <c r="C246" s="2" t="s">
        <v>111</v>
      </c>
      <c r="D246" s="73">
        <v>1710</v>
      </c>
      <c r="E246" s="73">
        <v>1771</v>
      </c>
      <c r="F246" s="73">
        <v>1766</v>
      </c>
      <c r="G246" s="73">
        <v>1784</v>
      </c>
      <c r="H246" s="73">
        <v>1832</v>
      </c>
    </row>
    <row r="247" spans="1:8" ht="27.75" customHeight="1" thickBot="1" x14ac:dyDescent="0.3">
      <c r="A247" s="64" t="s">
        <v>313</v>
      </c>
      <c r="B247" s="2" t="s">
        <v>224</v>
      </c>
      <c r="C247" s="2" t="s">
        <v>111</v>
      </c>
      <c r="D247" s="73">
        <v>783</v>
      </c>
      <c r="E247" s="73">
        <v>700</v>
      </c>
      <c r="F247" s="73">
        <v>781</v>
      </c>
      <c r="G247" s="73">
        <v>789</v>
      </c>
      <c r="H247" s="73">
        <v>810</v>
      </c>
    </row>
    <row r="248" spans="1:8" ht="39" thickBot="1" x14ac:dyDescent="0.3">
      <c r="A248" s="64" t="s">
        <v>314</v>
      </c>
      <c r="B248" s="2" t="s">
        <v>225</v>
      </c>
      <c r="C248" s="2" t="s">
        <v>111</v>
      </c>
      <c r="D248" s="73"/>
      <c r="E248" s="73"/>
      <c r="F248" s="73"/>
      <c r="G248" s="73"/>
      <c r="H248" s="73"/>
    </row>
    <row r="249" spans="1:8" ht="26.25" thickBot="1" x14ac:dyDescent="0.3">
      <c r="A249" s="64" t="s">
        <v>315</v>
      </c>
      <c r="B249" s="2" t="s">
        <v>226</v>
      </c>
      <c r="C249" s="2" t="s">
        <v>111</v>
      </c>
      <c r="D249" s="73">
        <v>201</v>
      </c>
      <c r="E249" s="73">
        <v>200</v>
      </c>
      <c r="F249" s="73">
        <v>200</v>
      </c>
      <c r="G249" s="73">
        <v>202</v>
      </c>
      <c r="H249" s="73">
        <v>207</v>
      </c>
    </row>
    <row r="250" spans="1:8" ht="26.25" thickBot="1" x14ac:dyDescent="0.3">
      <c r="A250" s="64" t="s">
        <v>285</v>
      </c>
      <c r="B250" s="2" t="s">
        <v>227</v>
      </c>
      <c r="C250" s="2" t="s">
        <v>111</v>
      </c>
      <c r="D250" s="73">
        <v>17216</v>
      </c>
      <c r="E250" s="73">
        <v>103101</v>
      </c>
      <c r="F250" s="73">
        <v>17163</v>
      </c>
      <c r="G250" s="73">
        <v>17335</v>
      </c>
      <c r="H250" s="73">
        <v>17803</v>
      </c>
    </row>
    <row r="251" spans="1:8" ht="26.25" thickBot="1" x14ac:dyDescent="0.3">
      <c r="A251" s="64" t="s">
        <v>316</v>
      </c>
      <c r="B251" s="2" t="s">
        <v>228</v>
      </c>
      <c r="C251" s="2" t="s">
        <v>111</v>
      </c>
      <c r="D251" s="73"/>
      <c r="E251" s="73">
        <v>15104</v>
      </c>
      <c r="F251" s="73"/>
      <c r="G251" s="73"/>
      <c r="H251" s="73"/>
    </row>
    <row r="252" spans="1:8" ht="39" thickBot="1" x14ac:dyDescent="0.3">
      <c r="A252" s="64" t="s">
        <v>317</v>
      </c>
      <c r="B252" s="2" t="s">
        <v>229</v>
      </c>
      <c r="C252" s="2" t="s">
        <v>111</v>
      </c>
      <c r="D252" s="73"/>
      <c r="E252" s="73">
        <v>80197</v>
      </c>
      <c r="F252" s="73"/>
      <c r="G252" s="73"/>
      <c r="H252" s="73"/>
    </row>
    <row r="253" spans="1:8" ht="30" customHeight="1" thickBot="1" x14ac:dyDescent="0.3">
      <c r="A253" s="64" t="s">
        <v>318</v>
      </c>
      <c r="B253" s="2" t="s">
        <v>230</v>
      </c>
      <c r="C253" s="2" t="s">
        <v>111</v>
      </c>
      <c r="D253" s="73"/>
      <c r="E253" s="73"/>
      <c r="F253" s="73"/>
      <c r="G253" s="73"/>
      <c r="H253" s="73"/>
    </row>
    <row r="254" spans="1:8" ht="26.25" thickBot="1" x14ac:dyDescent="0.3">
      <c r="A254" s="64" t="s">
        <v>319</v>
      </c>
      <c r="B254" s="2" t="s">
        <v>231</v>
      </c>
      <c r="C254" s="2" t="s">
        <v>111</v>
      </c>
      <c r="D254" s="73"/>
      <c r="E254" s="73">
        <v>7043</v>
      </c>
      <c r="F254" s="73"/>
      <c r="G254" s="73"/>
      <c r="H254" s="73"/>
    </row>
    <row r="255" spans="1:8" ht="39" thickBot="1" x14ac:dyDescent="0.3">
      <c r="A255" s="64">
        <v>2</v>
      </c>
      <c r="B255" s="2" t="s">
        <v>232</v>
      </c>
      <c r="C255" s="28" t="s">
        <v>111</v>
      </c>
      <c r="D255" s="71">
        <f>D256+D257+D258+D259+D260+D261+D262+D263+D264+D265</f>
        <v>45346</v>
      </c>
      <c r="E255" s="71">
        <f>E256+E257+E258+E259+E260+E261+E262+E263+E264+E265</f>
        <v>135625</v>
      </c>
      <c r="F255" s="71">
        <f>F256+F257+F258+F259+F260+F261+F262+F263+F264+F265</f>
        <v>41490</v>
      </c>
      <c r="G255" s="71">
        <f>G256+G257+G258+G259+G260+G261+G262+G263+G264+G265</f>
        <v>41904</v>
      </c>
      <c r="H255" s="71">
        <f>H256+H257+H258+H259+H260+H261+H262+H263+H264+H265</f>
        <v>43034</v>
      </c>
    </row>
    <row r="256" spans="1:8" ht="27.75" customHeight="1" thickBot="1" x14ac:dyDescent="0.3">
      <c r="A256" s="64" t="s">
        <v>304</v>
      </c>
      <c r="B256" s="2" t="s">
        <v>233</v>
      </c>
      <c r="C256" s="28" t="s">
        <v>111</v>
      </c>
      <c r="D256" s="71">
        <v>13345</v>
      </c>
      <c r="E256" s="71">
        <v>14385</v>
      </c>
      <c r="F256" s="71">
        <v>13306</v>
      </c>
      <c r="G256" s="71">
        <v>13439</v>
      </c>
      <c r="H256" s="71">
        <v>13802</v>
      </c>
    </row>
    <row r="257" spans="1:8" ht="26.25" thickBot="1" x14ac:dyDescent="0.3">
      <c r="A257" s="64" t="s">
        <v>305</v>
      </c>
      <c r="B257" s="2" t="s">
        <v>234</v>
      </c>
      <c r="C257" s="2" t="s">
        <v>111</v>
      </c>
      <c r="D257" s="71">
        <v>298</v>
      </c>
      <c r="E257" s="71">
        <v>195</v>
      </c>
      <c r="F257" s="71">
        <v>237</v>
      </c>
      <c r="G257" s="71">
        <v>239</v>
      </c>
      <c r="H257" s="71">
        <v>245</v>
      </c>
    </row>
    <row r="258" spans="1:8" ht="51.75" thickBot="1" x14ac:dyDescent="0.3">
      <c r="A258" s="64" t="s">
        <v>306</v>
      </c>
      <c r="B258" s="2" t="s">
        <v>235</v>
      </c>
      <c r="C258" s="2" t="s">
        <v>111</v>
      </c>
      <c r="D258" s="71">
        <v>374</v>
      </c>
      <c r="E258" s="71">
        <v>1104</v>
      </c>
      <c r="F258" s="71">
        <v>373</v>
      </c>
      <c r="G258" s="71">
        <v>377</v>
      </c>
      <c r="H258" s="71">
        <v>387</v>
      </c>
    </row>
    <row r="259" spans="1:8" ht="29.25" customHeight="1" thickBot="1" x14ac:dyDescent="0.3">
      <c r="A259" s="64" t="s">
        <v>307</v>
      </c>
      <c r="B259" s="2" t="s">
        <v>236</v>
      </c>
      <c r="C259" s="2" t="s">
        <v>111</v>
      </c>
      <c r="D259" s="71">
        <v>8505</v>
      </c>
      <c r="E259" s="71">
        <v>4718</v>
      </c>
      <c r="F259" s="71">
        <v>4704</v>
      </c>
      <c r="G259" s="71">
        <v>4751</v>
      </c>
      <c r="H259" s="71">
        <v>4879</v>
      </c>
    </row>
    <row r="260" spans="1:8" ht="18" customHeight="1" thickBot="1" x14ac:dyDescent="0.3">
      <c r="A260" s="64" t="s">
        <v>320</v>
      </c>
      <c r="B260" s="2" t="s">
        <v>237</v>
      </c>
      <c r="C260" s="2" t="s">
        <v>111</v>
      </c>
      <c r="D260" s="71">
        <v>11845</v>
      </c>
      <c r="E260" s="71">
        <v>104260</v>
      </c>
      <c r="F260" s="71">
        <v>11809</v>
      </c>
      <c r="G260" s="71">
        <v>11927</v>
      </c>
      <c r="H260" s="71">
        <v>12249</v>
      </c>
    </row>
    <row r="261" spans="1:8" ht="26.25" thickBot="1" x14ac:dyDescent="0.3">
      <c r="A261" s="64" t="s">
        <v>321</v>
      </c>
      <c r="B261" s="2" t="s">
        <v>45</v>
      </c>
      <c r="C261" s="2" t="s">
        <v>111</v>
      </c>
      <c r="D261" s="71">
        <v>449</v>
      </c>
      <c r="E261" s="71">
        <v>482</v>
      </c>
      <c r="F261" s="71">
        <v>448</v>
      </c>
      <c r="G261" s="71">
        <v>452</v>
      </c>
      <c r="H261" s="71">
        <v>464</v>
      </c>
    </row>
    <row r="262" spans="1:8" ht="28.5" customHeight="1" thickBot="1" x14ac:dyDescent="0.3">
      <c r="A262" s="64" t="s">
        <v>322</v>
      </c>
      <c r="B262" s="2" t="s">
        <v>46</v>
      </c>
      <c r="C262" s="2" t="s">
        <v>111</v>
      </c>
      <c r="D262" s="71">
        <v>8627</v>
      </c>
      <c r="E262" s="71">
        <v>9052</v>
      </c>
      <c r="F262" s="71">
        <v>9015</v>
      </c>
      <c r="G262" s="71">
        <v>9105</v>
      </c>
      <c r="H262" s="71">
        <v>9351</v>
      </c>
    </row>
    <row r="263" spans="1:8" ht="24.75" customHeight="1" thickBot="1" x14ac:dyDescent="0.3">
      <c r="A263" s="64" t="s">
        <v>323</v>
      </c>
      <c r="B263" s="2" t="s">
        <v>47</v>
      </c>
      <c r="C263" s="2" t="s">
        <v>111</v>
      </c>
      <c r="D263" s="71">
        <v>819</v>
      </c>
      <c r="E263" s="71">
        <v>872</v>
      </c>
      <c r="F263" s="71">
        <v>817</v>
      </c>
      <c r="G263" s="71">
        <v>825</v>
      </c>
      <c r="H263" s="71">
        <v>847</v>
      </c>
    </row>
    <row r="264" spans="1:8" ht="26.25" thickBot="1" x14ac:dyDescent="0.3">
      <c r="A264" s="64" t="s">
        <v>324</v>
      </c>
      <c r="B264" s="2" t="s">
        <v>48</v>
      </c>
      <c r="C264" s="2" t="s">
        <v>111</v>
      </c>
      <c r="D264" s="71">
        <v>1084</v>
      </c>
      <c r="E264" s="71">
        <v>557</v>
      </c>
      <c r="F264" s="71">
        <v>781</v>
      </c>
      <c r="G264" s="71">
        <v>789</v>
      </c>
      <c r="H264" s="71">
        <v>810</v>
      </c>
    </row>
    <row r="265" spans="1:8" ht="27.75" customHeight="1" thickBot="1" x14ac:dyDescent="0.3">
      <c r="A265" s="64" t="s">
        <v>325</v>
      </c>
      <c r="B265" s="2" t="s">
        <v>238</v>
      </c>
      <c r="C265" s="2" t="s">
        <v>111</v>
      </c>
      <c r="D265" s="71"/>
      <c r="E265" s="71"/>
      <c r="F265" s="71"/>
      <c r="G265" s="71"/>
      <c r="H265" s="71"/>
    </row>
    <row r="266" spans="1:8" ht="39" thickBot="1" x14ac:dyDescent="0.3">
      <c r="A266" s="64">
        <v>3</v>
      </c>
      <c r="B266" s="2" t="s">
        <v>239</v>
      </c>
      <c r="C266" s="28" t="s">
        <v>111</v>
      </c>
      <c r="D266" s="71">
        <f>D232-D255</f>
        <v>1888</v>
      </c>
      <c r="E266" s="71">
        <f>E232-E255</f>
        <v>-7259</v>
      </c>
      <c r="F266" s="71">
        <f>F232-F255</f>
        <v>2463</v>
      </c>
      <c r="G266" s="71">
        <f>G232-G255</f>
        <v>2470</v>
      </c>
      <c r="H266" s="71">
        <f>H232-H255</f>
        <v>2536</v>
      </c>
    </row>
    <row r="267" spans="1:8" ht="26.25" thickBot="1" x14ac:dyDescent="0.3">
      <c r="A267" s="64" t="s">
        <v>341</v>
      </c>
      <c r="B267" s="16" t="s">
        <v>36</v>
      </c>
      <c r="C267" s="2" t="s">
        <v>111</v>
      </c>
      <c r="D267" s="73"/>
      <c r="E267" s="73"/>
      <c r="F267" s="73"/>
      <c r="G267" s="73"/>
      <c r="H267" s="73"/>
    </row>
    <row r="268" spans="1:8" ht="31.5" customHeight="1" thickBot="1" x14ac:dyDescent="0.35">
      <c r="A268" s="103"/>
      <c r="B268" s="104"/>
      <c r="C268" s="104"/>
      <c r="D268" s="104"/>
      <c r="E268" s="104"/>
      <c r="F268" s="104"/>
      <c r="G268" s="104"/>
      <c r="H268" s="105"/>
    </row>
    <row r="269" spans="1:8" ht="15.75" thickBot="1" x14ac:dyDescent="0.3">
      <c r="A269" s="106" t="s">
        <v>84</v>
      </c>
      <c r="B269" s="101" t="s">
        <v>85</v>
      </c>
      <c r="C269" s="101" t="s">
        <v>86</v>
      </c>
      <c r="D269" s="10" t="s">
        <v>87</v>
      </c>
      <c r="E269" s="101" t="s">
        <v>63</v>
      </c>
      <c r="F269" s="108" t="s">
        <v>88</v>
      </c>
      <c r="G269" s="131"/>
      <c r="H269" s="132"/>
    </row>
    <row r="270" spans="1:8" ht="24" customHeight="1" thickBot="1" x14ac:dyDescent="0.3">
      <c r="A270" s="107"/>
      <c r="B270" s="102"/>
      <c r="C270" s="102"/>
      <c r="D270" s="1">
        <v>2015</v>
      </c>
      <c r="E270" s="102"/>
      <c r="F270" s="1">
        <v>2017</v>
      </c>
      <c r="G270" s="1">
        <v>2018</v>
      </c>
      <c r="H270" s="1">
        <v>2019</v>
      </c>
    </row>
    <row r="271" spans="1:8" ht="15.75" thickBot="1" x14ac:dyDescent="0.3">
      <c r="A271" s="5" t="s">
        <v>202</v>
      </c>
      <c r="B271" s="111" t="s">
        <v>249</v>
      </c>
      <c r="C271" s="112"/>
      <c r="D271" s="112"/>
      <c r="E271" s="112"/>
      <c r="F271" s="112"/>
      <c r="G271" s="112"/>
      <c r="H271" s="113"/>
    </row>
    <row r="272" spans="1:8" ht="51.75" customHeight="1" thickBot="1" x14ac:dyDescent="0.3">
      <c r="A272" s="64">
        <v>1</v>
      </c>
      <c r="B272" s="2" t="s">
        <v>250</v>
      </c>
      <c r="C272" s="2"/>
      <c r="D272" s="74"/>
      <c r="E272" s="74"/>
      <c r="F272" s="74"/>
      <c r="G272" s="74"/>
      <c r="H272" s="74"/>
    </row>
    <row r="273" spans="1:8" ht="15.75" thickBot="1" x14ac:dyDescent="0.3">
      <c r="A273" s="64" t="s">
        <v>284</v>
      </c>
      <c r="B273" s="2" t="s">
        <v>251</v>
      </c>
      <c r="C273" s="2" t="s">
        <v>252</v>
      </c>
      <c r="D273" s="74"/>
      <c r="E273" s="74"/>
      <c r="F273" s="74"/>
      <c r="G273" s="74"/>
      <c r="H273" s="74"/>
    </row>
    <row r="274" spans="1:8" ht="15.75" thickBot="1" x14ac:dyDescent="0.3">
      <c r="A274" s="64" t="s">
        <v>285</v>
      </c>
      <c r="B274" s="2" t="s">
        <v>253</v>
      </c>
      <c r="C274" s="2" t="s">
        <v>252</v>
      </c>
      <c r="D274" s="74"/>
      <c r="E274" s="74"/>
      <c r="F274" s="74"/>
      <c r="G274" s="74"/>
      <c r="H274" s="74"/>
    </row>
    <row r="275" spans="1:8" ht="19.5" customHeight="1" thickBot="1" x14ac:dyDescent="0.3">
      <c r="A275" s="25" t="s">
        <v>286</v>
      </c>
      <c r="B275" s="8" t="s">
        <v>254</v>
      </c>
      <c r="C275" s="9" t="s">
        <v>252</v>
      </c>
      <c r="D275" s="74"/>
      <c r="E275" s="74"/>
      <c r="F275" s="74"/>
      <c r="G275" s="74"/>
      <c r="H275" s="74"/>
    </row>
    <row r="276" spans="1:8" ht="30.75" customHeight="1" thickBot="1" x14ac:dyDescent="0.3">
      <c r="A276" s="25" t="s">
        <v>287</v>
      </c>
      <c r="B276" s="8" t="s">
        <v>255</v>
      </c>
      <c r="C276" s="9" t="s">
        <v>35</v>
      </c>
      <c r="D276" s="74"/>
      <c r="E276" s="74"/>
      <c r="F276" s="74"/>
      <c r="G276" s="74"/>
      <c r="H276" s="74"/>
    </row>
    <row r="277" spans="1:8" ht="20.25" customHeight="1" thickBot="1" x14ac:dyDescent="0.3">
      <c r="A277" s="64" t="s">
        <v>288</v>
      </c>
      <c r="B277" s="2" t="s">
        <v>256</v>
      </c>
      <c r="C277" s="2" t="s">
        <v>245</v>
      </c>
      <c r="D277" s="74"/>
      <c r="E277" s="74"/>
      <c r="F277" s="74"/>
      <c r="G277" s="74"/>
      <c r="H277" s="74"/>
    </row>
    <row r="278" spans="1:8" ht="24" customHeight="1" thickBot="1" x14ac:dyDescent="0.3">
      <c r="A278" s="64" t="s">
        <v>289</v>
      </c>
      <c r="B278" s="2" t="s">
        <v>257</v>
      </c>
      <c r="C278" s="2"/>
      <c r="D278" s="74"/>
      <c r="E278" s="74"/>
      <c r="F278" s="74"/>
      <c r="G278" s="74"/>
      <c r="H278" s="74"/>
    </row>
    <row r="279" spans="1:8" ht="39" customHeight="1" thickBot="1" x14ac:dyDescent="0.3">
      <c r="A279" s="64">
        <v>2</v>
      </c>
      <c r="B279" s="2" t="s">
        <v>258</v>
      </c>
      <c r="C279" s="2" t="s">
        <v>97</v>
      </c>
      <c r="D279" s="74">
        <v>495</v>
      </c>
      <c r="E279" s="74">
        <v>495</v>
      </c>
      <c r="F279" s="74">
        <v>495</v>
      </c>
      <c r="G279" s="74">
        <v>495</v>
      </c>
      <c r="H279" s="74">
        <v>495</v>
      </c>
    </row>
    <row r="280" spans="1:8" ht="30.75" customHeight="1" thickBot="1" x14ac:dyDescent="0.3">
      <c r="A280" s="64">
        <v>3</v>
      </c>
      <c r="B280" s="2" t="s">
        <v>259</v>
      </c>
      <c r="C280" s="2" t="s">
        <v>97</v>
      </c>
      <c r="D280" s="72">
        <f>D281+D282+D283+D284</f>
        <v>460</v>
      </c>
      <c r="E280" s="72">
        <f>E281+E282+E283+E284</f>
        <v>460</v>
      </c>
      <c r="F280" s="72">
        <f>F281+F282+F283+F284</f>
        <v>460</v>
      </c>
      <c r="G280" s="72">
        <f>G281+G282+G283+G284</f>
        <v>460</v>
      </c>
      <c r="H280" s="72">
        <f>H281+H282+H283+H284</f>
        <v>460</v>
      </c>
    </row>
    <row r="281" spans="1:8" ht="15.75" thickBot="1" x14ac:dyDescent="0.3">
      <c r="A281" s="14" t="s">
        <v>290</v>
      </c>
      <c r="B281" s="15" t="s">
        <v>260</v>
      </c>
      <c r="C281" s="2" t="s">
        <v>97</v>
      </c>
      <c r="D281" s="72">
        <v>460</v>
      </c>
      <c r="E281" s="72">
        <v>460</v>
      </c>
      <c r="F281" s="72">
        <v>460</v>
      </c>
      <c r="G281" s="72">
        <v>460</v>
      </c>
      <c r="H281" s="72">
        <v>460</v>
      </c>
    </row>
    <row r="282" spans="1:8" ht="26.25" thickBot="1" x14ac:dyDescent="0.3">
      <c r="A282" s="14" t="s">
        <v>291</v>
      </c>
      <c r="B282" s="15" t="s">
        <v>261</v>
      </c>
      <c r="C282" s="2" t="s">
        <v>97</v>
      </c>
      <c r="D282" s="72"/>
      <c r="E282" s="72"/>
      <c r="F282" s="72"/>
      <c r="G282" s="72"/>
      <c r="H282" s="72"/>
    </row>
    <row r="283" spans="1:8" ht="26.25" thickBot="1" x14ac:dyDescent="0.3">
      <c r="A283" s="14" t="s">
        <v>292</v>
      </c>
      <c r="B283" s="15" t="s">
        <v>262</v>
      </c>
      <c r="C283" s="2" t="s">
        <v>97</v>
      </c>
      <c r="D283" s="72"/>
      <c r="E283" s="72"/>
      <c r="F283" s="72"/>
      <c r="G283" s="72"/>
      <c r="H283" s="72"/>
    </row>
    <row r="284" spans="1:8" ht="26.25" thickBot="1" x14ac:dyDescent="0.3">
      <c r="A284" s="14" t="s">
        <v>293</v>
      </c>
      <c r="B284" s="15" t="s">
        <v>263</v>
      </c>
      <c r="C284" s="2" t="s">
        <v>97</v>
      </c>
      <c r="D284" s="72"/>
      <c r="E284" s="72"/>
      <c r="F284" s="72"/>
      <c r="G284" s="72"/>
      <c r="H284" s="72"/>
    </row>
    <row r="285" spans="1:8" ht="26.25" customHeight="1" thickBot="1" x14ac:dyDescent="0.3">
      <c r="A285" s="14">
        <v>4</v>
      </c>
      <c r="B285" s="15" t="s">
        <v>264</v>
      </c>
      <c r="C285" s="2" t="s">
        <v>97</v>
      </c>
      <c r="D285" s="72">
        <f>D286+D287</f>
        <v>0</v>
      </c>
      <c r="E285" s="72">
        <f>E286+E287</f>
        <v>0</v>
      </c>
      <c r="F285" s="72">
        <f>F286+F287</f>
        <v>0</v>
      </c>
      <c r="G285" s="72">
        <f>G286+G287</f>
        <v>0</v>
      </c>
      <c r="H285" s="72">
        <f>H286+H287</f>
        <v>0</v>
      </c>
    </row>
    <row r="286" spans="1:8" ht="15" customHeight="1" thickBot="1" x14ac:dyDescent="0.3">
      <c r="A286" s="14" t="s">
        <v>326</v>
      </c>
      <c r="B286" s="15" t="s">
        <v>262</v>
      </c>
      <c r="C286" s="2" t="s">
        <v>97</v>
      </c>
      <c r="D286" s="72"/>
      <c r="E286" s="72"/>
      <c r="F286" s="72"/>
      <c r="G286" s="72"/>
      <c r="H286" s="72"/>
    </row>
    <row r="287" spans="1:8" ht="15" customHeight="1" thickBot="1" x14ac:dyDescent="0.3">
      <c r="A287" s="14" t="s">
        <v>327</v>
      </c>
      <c r="B287" s="15" t="s">
        <v>265</v>
      </c>
      <c r="C287" s="2" t="s">
        <v>97</v>
      </c>
      <c r="D287" s="74"/>
      <c r="E287" s="74"/>
      <c r="F287" s="74"/>
      <c r="G287" s="74"/>
      <c r="H287" s="74"/>
    </row>
    <row r="288" spans="1:8" ht="29.25" customHeight="1" thickBot="1" x14ac:dyDescent="0.3">
      <c r="A288" s="14">
        <v>5</v>
      </c>
      <c r="B288" s="15" t="s">
        <v>266</v>
      </c>
      <c r="C288" s="2"/>
      <c r="D288" s="74"/>
      <c r="E288" s="74"/>
      <c r="F288" s="74"/>
      <c r="G288" s="74"/>
      <c r="H288" s="74"/>
    </row>
    <row r="289" spans="1:8" ht="26.25" thickBot="1" x14ac:dyDescent="0.3">
      <c r="A289" s="14" t="s">
        <v>328</v>
      </c>
      <c r="B289" s="15" t="s">
        <v>267</v>
      </c>
      <c r="C289" s="2" t="s">
        <v>268</v>
      </c>
      <c r="D289" s="74"/>
      <c r="E289" s="74"/>
      <c r="F289" s="74"/>
      <c r="G289" s="74"/>
      <c r="H289" s="74"/>
    </row>
    <row r="290" spans="1:8" ht="39" thickBot="1" x14ac:dyDescent="0.3">
      <c r="A290" s="14" t="s">
        <v>329</v>
      </c>
      <c r="B290" s="15" t="s">
        <v>269</v>
      </c>
      <c r="C290" s="2" t="s">
        <v>270</v>
      </c>
      <c r="D290" s="74">
        <v>100</v>
      </c>
      <c r="E290" s="74">
        <v>100</v>
      </c>
      <c r="F290" s="74">
        <v>100</v>
      </c>
      <c r="G290" s="74">
        <v>100</v>
      </c>
      <c r="H290" s="74">
        <v>100</v>
      </c>
    </row>
    <row r="291" spans="1:8" ht="39" thickBot="1" x14ac:dyDescent="0.3">
      <c r="A291" s="14" t="s">
        <v>330</v>
      </c>
      <c r="B291" s="15" t="s">
        <v>271</v>
      </c>
      <c r="C291" s="2" t="s">
        <v>270</v>
      </c>
      <c r="D291" s="74"/>
      <c r="E291" s="74"/>
      <c r="F291" s="74"/>
      <c r="G291" s="74"/>
      <c r="H291" s="74"/>
    </row>
    <row r="292" spans="1:8" ht="26.25" thickBot="1" x14ac:dyDescent="0.3">
      <c r="A292" s="14" t="s">
        <v>331</v>
      </c>
      <c r="B292" s="15" t="s">
        <v>272</v>
      </c>
      <c r="C292" s="2" t="s">
        <v>273</v>
      </c>
      <c r="D292" s="74"/>
      <c r="E292" s="74"/>
      <c r="F292" s="74"/>
      <c r="G292" s="74"/>
      <c r="H292" s="74"/>
    </row>
    <row r="293" spans="1:8" ht="26.25" thickBot="1" x14ac:dyDescent="0.3">
      <c r="A293" s="14" t="s">
        <v>332</v>
      </c>
      <c r="B293" s="15" t="s">
        <v>274</v>
      </c>
      <c r="C293" s="2" t="s">
        <v>273</v>
      </c>
      <c r="D293" s="74"/>
      <c r="E293" s="74"/>
      <c r="F293" s="74"/>
      <c r="G293" s="74"/>
      <c r="H293" s="74"/>
    </row>
    <row r="294" spans="1:8" ht="51.75" thickBot="1" x14ac:dyDescent="0.3">
      <c r="A294" s="64" t="s">
        <v>333</v>
      </c>
      <c r="B294" s="2" t="s">
        <v>275</v>
      </c>
      <c r="C294" s="2" t="s">
        <v>276</v>
      </c>
      <c r="D294" s="74"/>
      <c r="E294" s="74"/>
      <c r="F294" s="74"/>
      <c r="G294" s="74"/>
      <c r="H294" s="74"/>
    </row>
    <row r="295" spans="1:8" ht="26.25" thickBot="1" x14ac:dyDescent="0.3">
      <c r="A295" s="64" t="s">
        <v>334</v>
      </c>
      <c r="B295" s="2" t="s">
        <v>277</v>
      </c>
      <c r="C295" s="2" t="s">
        <v>278</v>
      </c>
      <c r="D295" s="74">
        <v>1</v>
      </c>
      <c r="E295" s="74">
        <v>1</v>
      </c>
      <c r="F295" s="74">
        <v>1</v>
      </c>
      <c r="G295" s="74">
        <v>1</v>
      </c>
      <c r="H295" s="74">
        <v>1</v>
      </c>
    </row>
    <row r="296" spans="1:8" ht="26.25" thickBot="1" x14ac:dyDescent="0.3">
      <c r="A296" s="64" t="s">
        <v>335</v>
      </c>
      <c r="B296" s="2" t="s">
        <v>279</v>
      </c>
      <c r="C296" s="2" t="s">
        <v>278</v>
      </c>
      <c r="D296" s="74">
        <v>1</v>
      </c>
      <c r="E296" s="74">
        <v>1</v>
      </c>
      <c r="F296" s="74">
        <v>1</v>
      </c>
      <c r="G296" s="74">
        <v>1</v>
      </c>
      <c r="H296" s="74">
        <v>1</v>
      </c>
    </row>
    <row r="297" spans="1:8" ht="39" thickBot="1" x14ac:dyDescent="0.3">
      <c r="A297" s="64" t="s">
        <v>336</v>
      </c>
      <c r="B297" s="2" t="s">
        <v>280</v>
      </c>
      <c r="C297" s="2" t="s">
        <v>281</v>
      </c>
      <c r="D297" s="74">
        <v>495</v>
      </c>
      <c r="E297" s="74">
        <v>495</v>
      </c>
      <c r="F297" s="74">
        <v>495</v>
      </c>
      <c r="G297" s="74">
        <v>495</v>
      </c>
      <c r="H297" s="74">
        <v>495</v>
      </c>
    </row>
    <row r="298" spans="1:8" ht="52.5" customHeight="1" thickBot="1" x14ac:dyDescent="0.3">
      <c r="A298" s="64">
        <v>6</v>
      </c>
      <c r="B298" s="2" t="s">
        <v>282</v>
      </c>
      <c r="C298" s="2" t="s">
        <v>283</v>
      </c>
      <c r="D298" s="73">
        <v>460</v>
      </c>
      <c r="E298" s="73">
        <v>460</v>
      </c>
      <c r="F298" s="73">
        <v>460</v>
      </c>
      <c r="G298" s="73">
        <v>460</v>
      </c>
      <c r="H298" s="73">
        <v>460</v>
      </c>
    </row>
    <row r="299" spans="1:8" ht="16.5" customHeight="1" x14ac:dyDescent="0.25"/>
    <row r="300" spans="1:8" ht="32.25" customHeight="1" x14ac:dyDescent="0.25">
      <c r="A300" s="142"/>
      <c r="B300" s="142"/>
      <c r="C300" s="142"/>
      <c r="D300" s="142"/>
      <c r="E300" s="142"/>
      <c r="F300" s="142"/>
      <c r="G300" s="142"/>
      <c r="H300" s="142"/>
    </row>
    <row r="301" spans="1:8" ht="42.75" customHeight="1" x14ac:dyDescent="0.25">
      <c r="A301" s="142"/>
      <c r="B301" s="142"/>
      <c r="C301" s="142"/>
      <c r="D301" s="142"/>
      <c r="E301" s="142"/>
      <c r="F301" s="142"/>
      <c r="G301" s="142"/>
      <c r="H301" s="142"/>
    </row>
    <row r="302" spans="1:8" ht="60" customHeight="1" x14ac:dyDescent="0.25">
      <c r="A302" s="142"/>
      <c r="B302" s="142"/>
      <c r="C302" s="142"/>
      <c r="D302" s="142"/>
      <c r="E302" s="142"/>
      <c r="F302" s="142"/>
      <c r="G302" s="142"/>
      <c r="H302" s="142"/>
    </row>
    <row r="303" spans="1:8" x14ac:dyDescent="0.25">
      <c r="A303" s="17"/>
      <c r="B303" s="17"/>
      <c r="C303" s="17"/>
      <c r="D303" s="17"/>
      <c r="E303" s="17"/>
      <c r="F303" s="17"/>
      <c r="G303" s="17"/>
      <c r="H303" s="17"/>
    </row>
  </sheetData>
  <mergeCells count="121">
    <mergeCell ref="A1:H1"/>
    <mergeCell ref="A302:H302"/>
    <mergeCell ref="A2:H2"/>
    <mergeCell ref="B271:H271"/>
    <mergeCell ref="A3:A4"/>
    <mergeCell ref="C229:C230"/>
    <mergeCell ref="B3:B4"/>
    <mergeCell ref="B231:H231"/>
    <mergeCell ref="A55:A57"/>
    <mergeCell ref="A82:A84"/>
    <mergeCell ref="A229:A230"/>
    <mergeCell ref="B5:H5"/>
    <mergeCell ref="C221:C222"/>
    <mergeCell ref="E221:E222"/>
    <mergeCell ref="F221:H221"/>
    <mergeCell ref="E95:E96"/>
    <mergeCell ref="F95:H95"/>
    <mergeCell ref="B97:H97"/>
    <mergeCell ref="B206:B207"/>
    <mergeCell ref="B209:B210"/>
    <mergeCell ref="A114:A115"/>
    <mergeCell ref="F163:H163"/>
    <mergeCell ref="B158:B160"/>
    <mergeCell ref="A158:A160"/>
    <mergeCell ref="E176:E177"/>
    <mergeCell ref="F176:H176"/>
    <mergeCell ref="E209:E210"/>
    <mergeCell ref="F209:F210"/>
    <mergeCell ref="B178:H178"/>
    <mergeCell ref="A176:A177"/>
    <mergeCell ref="A120:H120"/>
    <mergeCell ref="A121:A122"/>
    <mergeCell ref="B121:B122"/>
    <mergeCell ref="C121:C122"/>
    <mergeCell ref="B176:B177"/>
    <mergeCell ref="C176:C177"/>
    <mergeCell ref="F206:H206"/>
    <mergeCell ref="C206:C207"/>
    <mergeCell ref="E206:E207"/>
    <mergeCell ref="A162:H162"/>
    <mergeCell ref="B123:H123"/>
    <mergeCell ref="A301:H301"/>
    <mergeCell ref="A300:H300"/>
    <mergeCell ref="A268:H268"/>
    <mergeCell ref="A269:A270"/>
    <mergeCell ref="B269:B270"/>
    <mergeCell ref="C269:C270"/>
    <mergeCell ref="E269:E270"/>
    <mergeCell ref="F269:H269"/>
    <mergeCell ref="C236:C237"/>
    <mergeCell ref="F229:H229"/>
    <mergeCell ref="A236:A237"/>
    <mergeCell ref="A221:A222"/>
    <mergeCell ref="B229:B230"/>
    <mergeCell ref="B221:B222"/>
    <mergeCell ref="E229:E230"/>
    <mergeCell ref="A220:H220"/>
    <mergeCell ref="B223:H223"/>
    <mergeCell ref="A179:A181"/>
    <mergeCell ref="G209:G210"/>
    <mergeCell ref="H209:H210"/>
    <mergeCell ref="A206:A207"/>
    <mergeCell ref="C209:C210"/>
    <mergeCell ref="D209:D210"/>
    <mergeCell ref="A205:H205"/>
    <mergeCell ref="A209:A212"/>
    <mergeCell ref="A172:A174"/>
    <mergeCell ref="A175:H175"/>
    <mergeCell ref="E22:E23"/>
    <mergeCell ref="F22:H22"/>
    <mergeCell ref="B22:B23"/>
    <mergeCell ref="E121:E122"/>
    <mergeCell ref="F121:H121"/>
    <mergeCell ref="A22:A23"/>
    <mergeCell ref="A70:A72"/>
    <mergeCell ref="A58:A60"/>
    <mergeCell ref="A61:A63"/>
    <mergeCell ref="A98:A100"/>
    <mergeCell ref="A116:A117"/>
    <mergeCell ref="A118:A119"/>
    <mergeCell ref="A163:A164"/>
    <mergeCell ref="B163:B164"/>
    <mergeCell ref="C163:C164"/>
    <mergeCell ref="E163:E164"/>
    <mergeCell ref="A166:A168"/>
    <mergeCell ref="A169:A171"/>
    <mergeCell ref="B165:H165"/>
    <mergeCell ref="C3:C4"/>
    <mergeCell ref="A94:H94"/>
    <mergeCell ref="A95:A96"/>
    <mergeCell ref="B95:B96"/>
    <mergeCell ref="C95:C96"/>
    <mergeCell ref="A67:A69"/>
    <mergeCell ref="A9:A10"/>
    <mergeCell ref="A6:A8"/>
    <mergeCell ref="C22:C23"/>
    <mergeCell ref="A11:A12"/>
    <mergeCell ref="F3:H3"/>
    <mergeCell ref="B24:H24"/>
    <mergeCell ref="A21:H21"/>
    <mergeCell ref="F36:H36"/>
    <mergeCell ref="A42:A44"/>
    <mergeCell ref="A45:A47"/>
    <mergeCell ref="A35:H35"/>
    <mergeCell ref="A36:A37"/>
    <mergeCell ref="B36:B37"/>
    <mergeCell ref="C36:C37"/>
    <mergeCell ref="B38:H38"/>
    <mergeCell ref="A39:A41"/>
    <mergeCell ref="A85:A87"/>
    <mergeCell ref="A88:A90"/>
    <mergeCell ref="A101:A103"/>
    <mergeCell ref="A111:A113"/>
    <mergeCell ref="E36:E37"/>
    <mergeCell ref="A79:A81"/>
    <mergeCell ref="A64:A66"/>
    <mergeCell ref="A73:A75"/>
    <mergeCell ref="A76:A78"/>
    <mergeCell ref="A49:A51"/>
    <mergeCell ref="A52:A54"/>
    <mergeCell ref="A91:A93"/>
  </mergeCells>
  <phoneticPr fontId="17" type="noConversion"/>
  <hyperlinks>
    <hyperlink ref="B41" location="_ftn1" display="_ftn1"/>
    <hyperlink ref="B43" location="_ftn2" display="_ftn2"/>
    <hyperlink ref="C43" location="_ftn3" display="_ftn3"/>
  </hyperlinks>
  <pageMargins left="0.7" right="0.7" top="0.75" bottom="0.75" header="0.3" footer="0.3"/>
  <pageSetup paperSize="9" scale="70" fitToHeight="0" orientation="portrait" r:id="rId1"/>
  <rowBreaks count="7" manualBreakCount="7">
    <brk id="34" max="16383" man="1"/>
    <brk id="93" max="16383" man="1"/>
    <brk id="119" max="16383" man="1"/>
    <brk id="161" max="16383" man="1"/>
    <brk id="202" max="8" man="1"/>
    <brk id="227" max="16383" man="1"/>
    <brk id="265" max="8" man="1"/>
  </rowBreaks>
  <drawing r:id="rId2"/>
  <legacyDrawing r:id="rId3"/>
  <oleObjects>
    <mc:AlternateContent xmlns:mc="http://schemas.openxmlformats.org/markup-compatibility/2006">
      <mc:Choice Requires="x14">
        <oleObject progId="Equation.3" shapeId="1032" r:id="rId4">
          <objectPr defaultSize="0" autoPict="0" r:id="rId5">
            <anchor moveWithCells="1" sizeWithCells="1">
              <from>
                <xdr:col>8</xdr:col>
                <xdr:colOff>0</xdr:colOff>
                <xdr:row>7</xdr:row>
                <xdr:rowOff>190500</xdr:rowOff>
              </from>
              <to>
                <xdr:col>8</xdr:col>
                <xdr:colOff>0</xdr:colOff>
                <xdr:row>9</xdr:row>
                <xdr:rowOff>19050</xdr:rowOff>
              </to>
            </anchor>
          </objectPr>
        </oleObject>
      </mc:Choice>
      <mc:Fallback>
        <oleObject progId="Equation.3" shapeId="1032" r:id="rId4"/>
      </mc:Fallback>
    </mc:AlternateContent>
    <mc:AlternateContent xmlns:mc="http://schemas.openxmlformats.org/markup-compatibility/2006">
      <mc:Choice Requires="x14">
        <oleObject progId="Equation.3" shapeId="1031" r:id="rId6">
          <objectPr defaultSize="0" autoPict="0" r:id="rId7">
            <anchor moveWithCells="1" sizeWithCells="1">
              <from>
                <xdr:col>8</xdr:col>
                <xdr:colOff>0</xdr:colOff>
                <xdr:row>10</xdr:row>
                <xdr:rowOff>0</xdr:rowOff>
              </from>
              <to>
                <xdr:col>8</xdr:col>
                <xdr:colOff>0</xdr:colOff>
                <xdr:row>10</xdr:row>
                <xdr:rowOff>238125</xdr:rowOff>
              </to>
            </anchor>
          </objectPr>
        </oleObject>
      </mc:Choice>
      <mc:Fallback>
        <oleObject progId="Equation.3" shapeId="1031" r:id="rId6"/>
      </mc:Fallback>
    </mc:AlternateContent>
    <mc:AlternateContent xmlns:mc="http://schemas.openxmlformats.org/markup-compatibility/2006">
      <mc:Choice Requires="x14">
        <oleObject progId="Equation.3" shapeId="1030" r:id="rId8">
          <objectPr defaultSize="0" autoPict="0" r:id="rId9">
            <anchor moveWithCells="1" sizeWithCells="1">
              <from>
                <xdr:col>8</xdr:col>
                <xdr:colOff>0</xdr:colOff>
                <xdr:row>11</xdr:row>
                <xdr:rowOff>0</xdr:rowOff>
              </from>
              <to>
                <xdr:col>8</xdr:col>
                <xdr:colOff>0</xdr:colOff>
                <xdr:row>11</xdr:row>
                <xdr:rowOff>228600</xdr:rowOff>
              </to>
            </anchor>
          </objectPr>
        </oleObject>
      </mc:Choice>
      <mc:Fallback>
        <oleObject progId="Equation.3" shapeId="1030" r:id="rId8"/>
      </mc:Fallback>
    </mc:AlternateContent>
    <mc:AlternateContent xmlns:mc="http://schemas.openxmlformats.org/markup-compatibility/2006">
      <mc:Choice Requires="x14">
        <oleObject progId="Equation.3" shapeId="1029" r:id="rId10">
          <objectPr defaultSize="0" autoPict="0" r:id="rId11">
            <anchor moveWithCells="1" sizeWithCells="1">
              <from>
                <xdr:col>8</xdr:col>
                <xdr:colOff>0</xdr:colOff>
                <xdr:row>13</xdr:row>
                <xdr:rowOff>0</xdr:rowOff>
              </from>
              <to>
                <xdr:col>8</xdr:col>
                <xdr:colOff>0</xdr:colOff>
                <xdr:row>13</xdr:row>
                <xdr:rowOff>228600</xdr:rowOff>
              </to>
            </anchor>
          </objectPr>
        </oleObject>
      </mc:Choice>
      <mc:Fallback>
        <oleObject progId="Equation.3" shapeId="1029" r:id="rId10"/>
      </mc:Fallback>
    </mc:AlternateContent>
    <mc:AlternateContent xmlns:mc="http://schemas.openxmlformats.org/markup-compatibility/2006">
      <mc:Choice Requires="x14">
        <oleObject progId="Equation.3" shapeId="1040" r:id="rId12">
          <objectPr defaultSize="0" autoPict="0" r:id="rId13">
            <anchor moveWithCells="1" sizeWithCells="1">
              <from>
                <xdr:col>8</xdr:col>
                <xdr:colOff>0</xdr:colOff>
                <xdr:row>1</xdr:row>
                <xdr:rowOff>0</xdr:rowOff>
              </from>
              <to>
                <xdr:col>8</xdr:col>
                <xdr:colOff>0</xdr:colOff>
                <xdr:row>1</xdr:row>
                <xdr:rowOff>238125</xdr:rowOff>
              </to>
            </anchor>
          </objectPr>
        </oleObject>
      </mc:Choice>
      <mc:Fallback>
        <oleObject progId="Equation.3" shapeId="1040" r:id="rId12"/>
      </mc:Fallback>
    </mc:AlternateContent>
    <mc:AlternateContent xmlns:mc="http://schemas.openxmlformats.org/markup-compatibility/2006">
      <mc:Choice Requires="x14">
        <oleObject progId="Equation.3" shapeId="1039" r:id="rId14">
          <objectPr defaultSize="0" autoPict="0" r:id="rId15">
            <anchor moveWithCells="1" sizeWithCells="1">
              <from>
                <xdr:col>8</xdr:col>
                <xdr:colOff>0</xdr:colOff>
                <xdr:row>3</xdr:row>
                <xdr:rowOff>0</xdr:rowOff>
              </from>
              <to>
                <xdr:col>8</xdr:col>
                <xdr:colOff>0</xdr:colOff>
                <xdr:row>3</xdr:row>
                <xdr:rowOff>485775</xdr:rowOff>
              </to>
            </anchor>
          </objectPr>
        </oleObject>
      </mc:Choice>
      <mc:Fallback>
        <oleObject progId="Equation.3" shapeId="1039" r:id="rId14"/>
      </mc:Fallback>
    </mc:AlternateContent>
    <mc:AlternateContent xmlns:mc="http://schemas.openxmlformats.org/markup-compatibility/2006">
      <mc:Choice Requires="x14">
        <oleObject progId="Equation.3" shapeId="1038" r:id="rId16">
          <objectPr defaultSize="0" autoPict="0" r:id="rId17">
            <anchor moveWithCells="1" sizeWithCells="1">
              <from>
                <xdr:col>8</xdr:col>
                <xdr:colOff>0</xdr:colOff>
                <xdr:row>4</xdr:row>
                <xdr:rowOff>0</xdr:rowOff>
              </from>
              <to>
                <xdr:col>8</xdr:col>
                <xdr:colOff>0</xdr:colOff>
                <xdr:row>4</xdr:row>
                <xdr:rowOff>238125</xdr:rowOff>
              </to>
            </anchor>
          </objectPr>
        </oleObject>
      </mc:Choice>
      <mc:Fallback>
        <oleObject progId="Equation.3" shapeId="1038" r:id="rId16"/>
      </mc:Fallback>
    </mc:AlternateContent>
    <mc:AlternateContent xmlns:mc="http://schemas.openxmlformats.org/markup-compatibility/2006">
      <mc:Choice Requires="x14">
        <oleObject progId="Equation.3" shapeId="1037" r:id="rId18">
          <objectPr defaultSize="0" autoPict="0" r:id="rId19">
            <anchor moveWithCells="1" sizeWithCells="1">
              <from>
                <xdr:col>8</xdr:col>
                <xdr:colOff>0</xdr:colOff>
                <xdr:row>5</xdr:row>
                <xdr:rowOff>0</xdr:rowOff>
              </from>
              <to>
                <xdr:col>8</xdr:col>
                <xdr:colOff>0</xdr:colOff>
                <xdr:row>5</xdr:row>
                <xdr:rowOff>238125</xdr:rowOff>
              </to>
            </anchor>
          </objectPr>
        </oleObject>
      </mc:Choice>
      <mc:Fallback>
        <oleObject progId="Equation.3" shapeId="1037" r:id="rId18"/>
      </mc:Fallback>
    </mc:AlternateContent>
    <mc:AlternateContent xmlns:mc="http://schemas.openxmlformats.org/markup-compatibility/2006">
      <mc:Choice Requires="x14">
        <oleObject progId="Equation.3" shapeId="1056" r:id="rId20">
          <objectPr defaultSize="0" autoPict="0" r:id="rId21">
            <anchor moveWithCells="1" sizeWithCells="1">
              <from>
                <xdr:col>8</xdr:col>
                <xdr:colOff>0</xdr:colOff>
                <xdr:row>193</xdr:row>
                <xdr:rowOff>123825</xdr:rowOff>
              </from>
              <to>
                <xdr:col>8</xdr:col>
                <xdr:colOff>0</xdr:colOff>
                <xdr:row>194</xdr:row>
                <xdr:rowOff>152400</xdr:rowOff>
              </to>
            </anchor>
          </objectPr>
        </oleObject>
      </mc:Choice>
      <mc:Fallback>
        <oleObject progId="Equation.3" shapeId="1056" r:id="rId20"/>
      </mc:Fallback>
    </mc:AlternateContent>
    <mc:AlternateContent xmlns:mc="http://schemas.openxmlformats.org/markup-compatibility/2006">
      <mc:Choice Requires="x14">
        <oleObject progId="Equation.3" shapeId="1055" r:id="rId22">
          <objectPr defaultSize="0" autoPict="0" r:id="rId23">
            <anchor moveWithCells="1" sizeWithCells="1">
              <from>
                <xdr:col>8</xdr:col>
                <xdr:colOff>0</xdr:colOff>
                <xdr:row>197</xdr:row>
                <xdr:rowOff>0</xdr:rowOff>
              </from>
              <to>
                <xdr:col>8</xdr:col>
                <xdr:colOff>0</xdr:colOff>
                <xdr:row>197</xdr:row>
                <xdr:rowOff>228600</xdr:rowOff>
              </to>
            </anchor>
          </objectPr>
        </oleObject>
      </mc:Choice>
      <mc:Fallback>
        <oleObject progId="Equation.3" shapeId="1055" r:id="rId22"/>
      </mc:Fallback>
    </mc:AlternateContent>
    <mc:AlternateContent xmlns:mc="http://schemas.openxmlformats.org/markup-compatibility/2006">
      <mc:Choice Requires="x14">
        <oleObject progId="Equation.3" shapeId="1054" r:id="rId24">
          <objectPr defaultSize="0" autoPict="0" r:id="rId25">
            <anchor moveWithCells="1" sizeWithCells="1">
              <from>
                <xdr:col>8</xdr:col>
                <xdr:colOff>0</xdr:colOff>
                <xdr:row>198</xdr:row>
                <xdr:rowOff>0</xdr:rowOff>
              </from>
              <to>
                <xdr:col>8</xdr:col>
                <xdr:colOff>0</xdr:colOff>
                <xdr:row>198</xdr:row>
                <xdr:rowOff>228600</xdr:rowOff>
              </to>
            </anchor>
          </objectPr>
        </oleObject>
      </mc:Choice>
      <mc:Fallback>
        <oleObject progId="Equation.3" shapeId="1054" r:id="rId24"/>
      </mc:Fallback>
    </mc:AlternateContent>
    <mc:AlternateContent xmlns:mc="http://schemas.openxmlformats.org/markup-compatibility/2006">
      <mc:Choice Requires="x14">
        <oleObject progId="Equation.3" shapeId="1053" r:id="rId26">
          <objectPr defaultSize="0" autoPict="0" r:id="rId27">
            <anchor moveWithCells="1" sizeWithCells="1">
              <from>
                <xdr:col>8</xdr:col>
                <xdr:colOff>0</xdr:colOff>
                <xdr:row>199</xdr:row>
                <xdr:rowOff>0</xdr:rowOff>
              </from>
              <to>
                <xdr:col>8</xdr:col>
                <xdr:colOff>0</xdr:colOff>
                <xdr:row>199</xdr:row>
                <xdr:rowOff>238125</xdr:rowOff>
              </to>
            </anchor>
          </objectPr>
        </oleObject>
      </mc:Choice>
      <mc:Fallback>
        <oleObject progId="Equation.3" shapeId="1053" r:id="rId26"/>
      </mc:Fallback>
    </mc:AlternateContent>
    <mc:AlternateContent xmlns:mc="http://schemas.openxmlformats.org/markup-compatibility/2006">
      <mc:Choice Requires="x14">
        <oleObject progId="Equation.3" shapeId="1052" r:id="rId28">
          <objectPr defaultSize="0" autoPict="0" r:id="rId29">
            <anchor moveWithCells="1" sizeWithCells="1">
              <from>
                <xdr:col>8</xdr:col>
                <xdr:colOff>0</xdr:colOff>
                <xdr:row>200</xdr:row>
                <xdr:rowOff>0</xdr:rowOff>
              </from>
              <to>
                <xdr:col>8</xdr:col>
                <xdr:colOff>0</xdr:colOff>
                <xdr:row>200</xdr:row>
                <xdr:rowOff>238125</xdr:rowOff>
              </to>
            </anchor>
          </objectPr>
        </oleObject>
      </mc:Choice>
      <mc:Fallback>
        <oleObject progId="Equation.3" shapeId="1052" r:id="rId28"/>
      </mc:Fallback>
    </mc:AlternateContent>
    <mc:AlternateContent xmlns:mc="http://schemas.openxmlformats.org/markup-compatibility/2006">
      <mc:Choice Requires="x14">
        <oleObject progId="Equation.3" shapeId="1051" r:id="rId30">
          <objectPr defaultSize="0" autoPict="0" r:id="rId31">
            <anchor moveWithCells="1" sizeWithCells="1">
              <from>
                <xdr:col>8</xdr:col>
                <xdr:colOff>0</xdr:colOff>
                <xdr:row>201</xdr:row>
                <xdr:rowOff>0</xdr:rowOff>
              </from>
              <to>
                <xdr:col>8</xdr:col>
                <xdr:colOff>0</xdr:colOff>
                <xdr:row>201</xdr:row>
                <xdr:rowOff>238125</xdr:rowOff>
              </to>
            </anchor>
          </objectPr>
        </oleObject>
      </mc:Choice>
      <mc:Fallback>
        <oleObject progId="Equation.3" shapeId="1051" r:id="rId30"/>
      </mc:Fallback>
    </mc:AlternateContent>
    <mc:AlternateContent xmlns:mc="http://schemas.openxmlformats.org/markup-compatibility/2006">
      <mc:Choice Requires="x14">
        <oleObject progId="Equation.3" shapeId="1061" r:id="rId32">
          <objectPr defaultSize="0" autoPict="0" r:id="rId33">
            <anchor moveWithCells="1" sizeWithCells="1">
              <from>
                <xdr:col>8</xdr:col>
                <xdr:colOff>0</xdr:colOff>
                <xdr:row>48</xdr:row>
                <xdr:rowOff>0</xdr:rowOff>
              </from>
              <to>
                <xdr:col>8</xdr:col>
                <xdr:colOff>0</xdr:colOff>
                <xdr:row>48</xdr:row>
                <xdr:rowOff>447675</xdr:rowOff>
              </to>
            </anchor>
          </objectPr>
        </oleObject>
      </mc:Choice>
      <mc:Fallback>
        <oleObject progId="Equation.3" shapeId="1061" r:id="rId32"/>
      </mc:Fallback>
    </mc:AlternateContent>
    <mc:AlternateContent xmlns:mc="http://schemas.openxmlformats.org/markup-compatibility/2006">
      <mc:Choice Requires="x14">
        <oleObject progId="Equation.3" shapeId="1060" r:id="rId34">
          <objectPr defaultSize="0" autoPict="0" r:id="rId35">
            <anchor moveWithCells="1" sizeWithCells="1">
              <from>
                <xdr:col>8</xdr:col>
                <xdr:colOff>0</xdr:colOff>
                <xdr:row>50</xdr:row>
                <xdr:rowOff>0</xdr:rowOff>
              </from>
              <to>
                <xdr:col>8</xdr:col>
                <xdr:colOff>0</xdr:colOff>
                <xdr:row>50</xdr:row>
                <xdr:rowOff>228600</xdr:rowOff>
              </to>
            </anchor>
          </objectPr>
        </oleObject>
      </mc:Choice>
      <mc:Fallback>
        <oleObject progId="Equation.3" shapeId="1060" r:id="rId34"/>
      </mc:Fallback>
    </mc:AlternateContent>
    <mc:AlternateContent xmlns:mc="http://schemas.openxmlformats.org/markup-compatibility/2006">
      <mc:Choice Requires="x14">
        <oleObject progId="Equation.3" shapeId="1059" r:id="rId36">
          <objectPr defaultSize="0" autoPict="0" r:id="rId37">
            <anchor moveWithCells="1" sizeWithCells="1">
              <from>
                <xdr:col>8</xdr:col>
                <xdr:colOff>0</xdr:colOff>
                <xdr:row>51</xdr:row>
                <xdr:rowOff>0</xdr:rowOff>
              </from>
              <to>
                <xdr:col>8</xdr:col>
                <xdr:colOff>0</xdr:colOff>
                <xdr:row>51</xdr:row>
                <xdr:rowOff>228600</xdr:rowOff>
              </to>
            </anchor>
          </objectPr>
        </oleObject>
      </mc:Choice>
      <mc:Fallback>
        <oleObject progId="Equation.3" shapeId="1059" r:id="rId36"/>
      </mc:Fallback>
    </mc:AlternateContent>
    <mc:AlternateContent xmlns:mc="http://schemas.openxmlformats.org/markup-compatibility/2006">
      <mc:Choice Requires="x14">
        <oleObject progId="Equation.3" shapeId="1058" r:id="rId38">
          <objectPr defaultSize="0" autoPict="0" r:id="rId39">
            <anchor moveWithCells="1" sizeWithCells="1">
              <from>
                <xdr:col>8</xdr:col>
                <xdr:colOff>0</xdr:colOff>
                <xdr:row>52</xdr:row>
                <xdr:rowOff>0</xdr:rowOff>
              </from>
              <to>
                <xdr:col>8</xdr:col>
                <xdr:colOff>0</xdr:colOff>
                <xdr:row>52</xdr:row>
                <xdr:rowOff>238125</xdr:rowOff>
              </to>
            </anchor>
          </objectPr>
        </oleObject>
      </mc:Choice>
      <mc:Fallback>
        <oleObject progId="Equation.3" shapeId="1058" r:id="rId38"/>
      </mc:Fallback>
    </mc:AlternateContent>
    <mc:AlternateContent xmlns:mc="http://schemas.openxmlformats.org/markup-compatibility/2006">
      <mc:Choice Requires="x14">
        <oleObject progId="Equation.3" shapeId="1057" r:id="rId40">
          <objectPr defaultSize="0" autoPict="0" r:id="rId41">
            <anchor moveWithCells="1" sizeWithCells="1">
              <from>
                <xdr:col>8</xdr:col>
                <xdr:colOff>0</xdr:colOff>
                <xdr:row>53</xdr:row>
                <xdr:rowOff>0</xdr:rowOff>
              </from>
              <to>
                <xdr:col>8</xdr:col>
                <xdr:colOff>0</xdr:colOff>
                <xdr:row>53</xdr:row>
                <xdr:rowOff>228600</xdr:rowOff>
              </to>
            </anchor>
          </objectPr>
        </oleObject>
      </mc:Choice>
      <mc:Fallback>
        <oleObject progId="Equation.3" shapeId="1057" r:id="rId40"/>
      </mc:Fallback>
    </mc:AlternateContent>
    <mc:AlternateContent xmlns:mc="http://schemas.openxmlformats.org/markup-compatibility/2006">
      <mc:Choice Requires="x14">
        <oleObject progId="Equation.3" shapeId="1065" r:id="rId42">
          <objectPr defaultSize="0" autoPict="0" r:id="rId43">
            <anchor moveWithCells="1" sizeWithCells="1">
              <from>
                <xdr:col>8</xdr:col>
                <xdr:colOff>0</xdr:colOff>
                <xdr:row>15</xdr:row>
                <xdr:rowOff>1095375</xdr:rowOff>
              </from>
              <to>
                <xdr:col>8</xdr:col>
                <xdr:colOff>0</xdr:colOff>
                <xdr:row>16</xdr:row>
                <xdr:rowOff>0</xdr:rowOff>
              </to>
            </anchor>
          </objectPr>
        </oleObject>
      </mc:Choice>
      <mc:Fallback>
        <oleObject progId="Equation.3" shapeId="1065" r:id="rId42"/>
      </mc:Fallback>
    </mc:AlternateContent>
    <mc:AlternateContent xmlns:mc="http://schemas.openxmlformats.org/markup-compatibility/2006">
      <mc:Choice Requires="x14">
        <oleObject progId="Equation.3" shapeId="1064" r:id="rId44">
          <objectPr defaultSize="0" autoPict="0" r:id="rId45">
            <anchor moveWithCells="1" sizeWithCells="1">
              <from>
                <xdr:col>8</xdr:col>
                <xdr:colOff>0</xdr:colOff>
                <xdr:row>17</xdr:row>
                <xdr:rowOff>0</xdr:rowOff>
              </from>
              <to>
                <xdr:col>8</xdr:col>
                <xdr:colOff>0</xdr:colOff>
                <xdr:row>17</xdr:row>
                <xdr:rowOff>238125</xdr:rowOff>
              </to>
            </anchor>
          </objectPr>
        </oleObject>
      </mc:Choice>
      <mc:Fallback>
        <oleObject progId="Equation.3" shapeId="1064" r:id="rId44"/>
      </mc:Fallback>
    </mc:AlternateContent>
    <mc:AlternateContent xmlns:mc="http://schemas.openxmlformats.org/markup-compatibility/2006">
      <mc:Choice Requires="x14">
        <oleObject progId="Equation.3" shapeId="1063" r:id="rId46">
          <objectPr defaultSize="0" autoPict="0" r:id="rId47">
            <anchor moveWithCells="1" sizeWithCells="1">
              <from>
                <xdr:col>8</xdr:col>
                <xdr:colOff>0</xdr:colOff>
                <xdr:row>18</xdr:row>
                <xdr:rowOff>0</xdr:rowOff>
              </from>
              <to>
                <xdr:col>8</xdr:col>
                <xdr:colOff>0</xdr:colOff>
                <xdr:row>18</xdr:row>
                <xdr:rowOff>228600</xdr:rowOff>
              </to>
            </anchor>
          </objectPr>
        </oleObject>
      </mc:Choice>
      <mc:Fallback>
        <oleObject progId="Equation.3" shapeId="1063" r:id="rId46"/>
      </mc:Fallback>
    </mc:AlternateContent>
    <mc:AlternateContent xmlns:mc="http://schemas.openxmlformats.org/markup-compatibility/2006">
      <mc:Choice Requires="x14">
        <oleObject progId="Equation.3" shapeId="1062" r:id="rId48">
          <objectPr defaultSize="0" autoPict="0" r:id="rId49">
            <anchor moveWithCells="1" sizeWithCells="1">
              <from>
                <xdr:col>8</xdr:col>
                <xdr:colOff>0</xdr:colOff>
                <xdr:row>19</xdr:row>
                <xdr:rowOff>0</xdr:rowOff>
              </from>
              <to>
                <xdr:col>8</xdr:col>
                <xdr:colOff>0</xdr:colOff>
                <xdr:row>19</xdr:row>
                <xdr:rowOff>228600</xdr:rowOff>
              </to>
            </anchor>
          </objectPr>
        </oleObject>
      </mc:Choice>
      <mc:Fallback>
        <oleObject progId="Equation.3" shapeId="1062" r:id="rId48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7</vt:i4>
      </vt:variant>
    </vt:vector>
  </HeadingPairs>
  <TitlesOfParts>
    <vt:vector size="9" baseType="lpstr">
      <vt:lpstr>Титул.</vt:lpstr>
      <vt:lpstr>Форма целиком</vt:lpstr>
      <vt:lpstr>'Форма целиком'!_ftn1</vt:lpstr>
      <vt:lpstr>'Форма целиком'!_ftn2</vt:lpstr>
      <vt:lpstr>'Форма целиком'!_ftn3</vt:lpstr>
      <vt:lpstr>'Форма целиком'!_ftnref1</vt:lpstr>
      <vt:lpstr>'Форма целиком'!_ftnref2</vt:lpstr>
      <vt:lpstr>'Форма целиком'!_ftnref3</vt:lpstr>
      <vt:lpstr>'Форма целиком'!Область_печати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2016-09-14T12:40:58Z</cp:lastPrinted>
  <dcterms:created xsi:type="dcterms:W3CDTF">2006-09-28T05:33:49Z</dcterms:created>
  <dcterms:modified xsi:type="dcterms:W3CDTF">2016-09-26T17:46:20Z</dcterms:modified>
</cp:coreProperties>
</file>