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<sst xmlns="http://schemas.openxmlformats.org/spreadsheetml/2006/main" count="68" uniqueCount="68">
  <si>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</si>
  <si>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</si>
  <si>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</si>
  <si>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</si>
  <si>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</si>
  <si>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</si>
  <si>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</si>
  <si>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</si>
  <si>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</si>
  <si>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</si>
  <si>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</si>
  <si>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</si>
  <si>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</si>
  <si>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</si>
  <si>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</si>
  <si>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</si>
  <si>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</si>
  <si>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</si>
  <si>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</si>
  <si>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</si>
  <si>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</si>
  <si>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</si>
  <si>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</si>
  <si>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</si>
  <si>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</si>
  <si>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</si>
  <si>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</si>
  <si>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</si>
  <si>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</si>
  <si>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</si>
  <si>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</si>
  <si>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</si>
  <si>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</si>
  <si>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</si>
  <si>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</si>
  <si>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</si>
  <si>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</si>
  <si>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</si>
  <si>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</si>
  <si>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</si>
  <si>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</si>
  <si>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</si>
  <si>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</si>
  <si>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</si>
  <si>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</si>
  <si>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</si>
  <si>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</si>
  <si>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</si>
  <si>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</si>
  <si>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</si>
  <si>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</si>
  <si>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</si>
  <si>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</si>
  <si>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</si>
  <si>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Бюджет на 2011 год (тыс. руб.)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</si>
  <si>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</si>
  <si>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</si>
  <si>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</si>
  <si>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</si>
  <si>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</si>
  <si>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</si>
  <si>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</si>
  <si>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по разделам и подразделам функциональной классификации расходов бюджетов РФ</t>
  </si>
  <si>
    <t>0314</t>
  </si>
  <si>
    <t>Другие вопросы в области национальной безопасности и правоохранительной деятельности</t>
  </si>
  <si>
    <t xml:space="preserve">Расходы бюджета Новосветского сельского поселения за 2011 год  </t>
  </si>
  <si>
    <t>Исполнение за 2011 год (тыс. руб.)</t>
  </si>
  <si>
    <r>
      <t xml:space="preserve">         </t>
    </r>
    <r>
      <rPr>
        <b/>
        <sz val="14"/>
        <rFont val="Times New Roman"/>
        <family val="1"/>
      </rPr>
      <t>ПРИЛОЖЕНИЕ № 3</t>
    </r>
    <r>
      <rPr>
        <sz val="14"/>
        <rFont val="Times New Roman"/>
        <family val="1"/>
      </rPr>
      <t xml:space="preserve">                                                             
         к Решению Совета депутатов
         Новосветского сельского поселения
         Гатчинского муниципального района
         от 17 мая № 20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</si>
</sst>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8" fillId="0" borderId="10" xfId="60" applyFont="1" applyBorder="1" applyAlignment="1">
      <alignment horizontal="right" vertical="center" wrapText="1"/>
    </xf>
    <xf numFmtId="164" fontId="8" fillId="0" borderId="10" xfId="60" applyNumberFormat="1" applyFont="1" applyBorder="1" applyAlignment="1">
      <alignment horizontal="right" vertical="center" wrapText="1"/>
    </xf>
    <xf numFmtId="165" fontId="8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8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1" sqref="B1:H3"/>
    </sheetView>
  </sheetViews>
  <sheetFormatPr defaultColWidth="9.00390625" defaultRowHeight="12.75"/>
  <cols>
    <col min="1" max="1" width="43.00390625" style="1" customWidth="1"/>
    <col min="2" max="2" width="10.625" style="1" customWidth="1"/>
    <col min="3" max="3" width="12.375" style="1" hidden="1" customWidth="1"/>
    <col min="4" max="4" width="12.875" style="1" hidden="1" customWidth="1"/>
    <col min="5" max="5" width="15.00390625" style="2" customWidth="1"/>
    <col min="6" max="6" width="12.375" style="2" customWidth="1"/>
    <col min="7" max="7" width="11.375" style="2" customWidth="1"/>
    <col min="8" max="8" width="10.625" style="1" hidden="1" customWidth="1"/>
    <col min="9" max="9" width="9.125" style="1" customWidth="1"/>
    <col min="10" max="10" width="10.875" style="1" bestFit="1" customWidth="1"/>
    <col min="11" max="16384" width="9.125" style="1" customWidth="1"/>
  </cols>
  <sheetData>
    <row r="1" spans="2:8" ht="15.75" customHeight="1">
      <c r="B1" s="36" t="s">
        <v>67</v>
      </c>
      <c r="C1" s="36"/>
      <c r="D1" s="36"/>
      <c r="E1" s="36"/>
      <c r="F1" s="36"/>
      <c r="G1" s="36"/>
      <c r="H1" s="36"/>
    </row>
    <row r="2" spans="2:8" ht="18.75" customHeight="1">
      <c r="B2" s="36"/>
      <c r="C2" s="36"/>
      <c r="D2" s="36"/>
      <c r="E2" s="36"/>
      <c r="F2" s="36"/>
      <c r="G2" s="36"/>
      <c r="H2" s="36"/>
    </row>
    <row r="3" spans="1:8" ht="64.5" customHeight="1">
      <c r="A3" s="3"/>
      <c r="B3" s="36"/>
      <c r="C3" s="36"/>
      <c r="D3" s="36"/>
      <c r="E3" s="36"/>
      <c r="F3" s="36"/>
      <c r="G3" s="36"/>
      <c r="H3" s="36"/>
    </row>
    <row r="4" spans="1:5" ht="12.75" customHeight="1">
      <c r="A4" s="3"/>
      <c r="B4" s="3"/>
      <c r="C4" s="3"/>
      <c r="D4" s="3"/>
      <c r="E4" s="4"/>
    </row>
    <row r="5" spans="1:8" ht="20.25" customHeight="1">
      <c r="A5" s="37" t="s">
        <v>65</v>
      </c>
      <c r="B5" s="37"/>
      <c r="C5" s="37"/>
      <c r="D5" s="37"/>
      <c r="E5" s="37"/>
      <c r="F5" s="37"/>
      <c r="G5" s="37"/>
      <c r="H5" s="37"/>
    </row>
    <row r="6" spans="1:8" ht="18" customHeight="1">
      <c r="A6" s="37" t="s">
        <v>62</v>
      </c>
      <c r="B6" s="37"/>
      <c r="C6" s="37"/>
      <c r="D6" s="37"/>
      <c r="E6" s="37"/>
      <c r="F6" s="37"/>
      <c r="G6" s="37"/>
      <c r="H6" s="37"/>
    </row>
    <row r="7" spans="1:7" ht="12.75" customHeight="1">
      <c r="A7" s="38"/>
      <c r="B7" s="38"/>
      <c r="C7" s="38"/>
      <c r="D7" s="38"/>
      <c r="E7" s="38"/>
      <c r="F7" s="38"/>
      <c r="G7" s="8"/>
    </row>
    <row r="8" spans="1:4" ht="5.25" customHeight="1" hidden="1">
      <c r="A8" s="5"/>
      <c r="B8" s="5"/>
      <c r="C8" s="5"/>
      <c r="D8" s="5"/>
    </row>
    <row r="9" spans="1:8" ht="21" customHeight="1">
      <c r="A9" s="33" t="s">
        <v>0</v>
      </c>
      <c r="B9" s="33" t="s">
        <v>31</v>
      </c>
      <c r="C9" s="33" t="s">
        <v>57</v>
      </c>
      <c r="D9" s="33" t="s">
        <v>58</v>
      </c>
      <c r="E9" s="33" t="s">
        <v>54</v>
      </c>
      <c r="F9" s="33" t="s">
        <v>66</v>
      </c>
      <c r="G9" s="40" t="s">
        <v>42</v>
      </c>
      <c r="H9" s="39" t="s">
        <v>50</v>
      </c>
    </row>
    <row r="10" spans="1:8" ht="16.5" customHeight="1">
      <c r="A10" s="34"/>
      <c r="B10" s="34"/>
      <c r="C10" s="34"/>
      <c r="D10" s="34"/>
      <c r="E10" s="34"/>
      <c r="F10" s="34"/>
      <c r="G10" s="34"/>
      <c r="H10" s="39"/>
    </row>
    <row r="11" spans="1:8" ht="15" customHeight="1">
      <c r="A11" s="35"/>
      <c r="B11" s="35"/>
      <c r="C11" s="35"/>
      <c r="D11" s="35"/>
      <c r="E11" s="35"/>
      <c r="F11" s="35"/>
      <c r="G11" s="35"/>
      <c r="H11" s="39"/>
    </row>
    <row r="12" spans="1:8" s="6" customFormat="1" ht="15" customHeight="1">
      <c r="A12" s="14" t="s">
        <v>1</v>
      </c>
      <c r="B12" s="15" t="s">
        <v>32</v>
      </c>
      <c r="C12" s="30">
        <f>SUM(C13:C16)</f>
        <v>10459.9</v>
      </c>
      <c r="D12" s="9">
        <f>SUM(D13:D16)</f>
        <v>0</v>
      </c>
      <c r="E12" s="9">
        <f>SUM(E13:E16)</f>
        <v>10487.6</v>
      </c>
      <c r="F12" s="9">
        <f>F13+F14+F15+F16</f>
        <v>9736.900000000001</v>
      </c>
      <c r="G12" s="10">
        <f aca="true" t="shared" si="0" ref="G12:G28">F12/E12*100</f>
        <v>92.84202296044855</v>
      </c>
      <c r="H12" s="26">
        <f>E12/E41*100</f>
        <v>35.30536535444734</v>
      </c>
    </row>
    <row r="13" spans="1:8" s="6" customFormat="1" ht="55.5" customHeight="1">
      <c r="A13" s="16" t="s">
        <v>51</v>
      </c>
      <c r="B13" s="17" t="s">
        <v>24</v>
      </c>
      <c r="C13" s="28">
        <v>318.4</v>
      </c>
      <c r="D13" s="28"/>
      <c r="E13" s="11">
        <v>401</v>
      </c>
      <c r="F13" s="11">
        <v>401</v>
      </c>
      <c r="G13" s="12">
        <f t="shared" si="0"/>
        <v>100</v>
      </c>
      <c r="H13" s="27">
        <f>E13/E41*100</f>
        <v>1.3499229096393248</v>
      </c>
    </row>
    <row r="14" spans="1:8" ht="15" customHeight="1">
      <c r="A14" s="18" t="s">
        <v>2</v>
      </c>
      <c r="B14" s="17" t="s">
        <v>3</v>
      </c>
      <c r="C14" s="28">
        <v>9592</v>
      </c>
      <c r="D14" s="28"/>
      <c r="E14" s="11">
        <v>9587.1</v>
      </c>
      <c r="F14" s="11">
        <v>9057.2</v>
      </c>
      <c r="G14" s="12">
        <f t="shared" si="0"/>
        <v>94.47278113298077</v>
      </c>
      <c r="H14" s="27">
        <f>E14/E41*100</f>
        <v>32.27392999252661</v>
      </c>
    </row>
    <row r="15" spans="1:8" ht="15" customHeight="1">
      <c r="A15" s="19" t="s">
        <v>4</v>
      </c>
      <c r="B15" s="20" t="s">
        <v>59</v>
      </c>
      <c r="C15" s="29">
        <v>200</v>
      </c>
      <c r="D15" s="29"/>
      <c r="E15" s="11">
        <f>C15+D15</f>
        <v>200</v>
      </c>
      <c r="F15" s="11"/>
      <c r="G15" s="12">
        <f t="shared" si="0"/>
        <v>0</v>
      </c>
      <c r="H15" s="27">
        <f>E15/E41*100</f>
        <v>0.673278259171733</v>
      </c>
    </row>
    <row r="16" spans="1:8" ht="15" customHeight="1">
      <c r="A16" s="18" t="s">
        <v>5</v>
      </c>
      <c r="B16" s="17" t="s">
        <v>60</v>
      </c>
      <c r="C16" s="28">
        <v>349.5</v>
      </c>
      <c r="D16" s="28"/>
      <c r="E16" s="11">
        <v>299.5</v>
      </c>
      <c r="F16" s="13">
        <v>278.7</v>
      </c>
      <c r="G16" s="12">
        <f t="shared" si="0"/>
        <v>93.0550918196995</v>
      </c>
      <c r="H16" s="27">
        <f>E16/E41*100</f>
        <v>1.0082341931096703</v>
      </c>
    </row>
    <row r="17" spans="1:8" s="31" customFormat="1" ht="15" customHeight="1">
      <c r="A17" s="21" t="s">
        <v>20</v>
      </c>
      <c r="B17" s="15" t="s">
        <v>33</v>
      </c>
      <c r="C17" s="9">
        <v>0</v>
      </c>
      <c r="D17" s="9">
        <v>0</v>
      </c>
      <c r="E17" s="9">
        <f>E18</f>
        <v>164.5</v>
      </c>
      <c r="F17" s="9">
        <f>F18</f>
        <v>164.5</v>
      </c>
      <c r="G17" s="10">
        <f t="shared" si="0"/>
        <v>100</v>
      </c>
      <c r="H17" s="26">
        <f>E17/E41*100</f>
        <v>0.5537713681687505</v>
      </c>
    </row>
    <row r="18" spans="1:8" ht="15" customHeight="1">
      <c r="A18" s="18" t="s">
        <v>21</v>
      </c>
      <c r="B18" s="17" t="s">
        <v>25</v>
      </c>
      <c r="C18" s="28"/>
      <c r="D18" s="28"/>
      <c r="E18" s="11">
        <v>164.5</v>
      </c>
      <c r="F18" s="11">
        <v>164.5</v>
      </c>
      <c r="G18" s="12">
        <f t="shared" si="0"/>
        <v>100</v>
      </c>
      <c r="H18" s="27">
        <f>E18/E41*100</f>
        <v>0.5537713681687505</v>
      </c>
    </row>
    <row r="19" spans="1:8" s="6" customFormat="1" ht="29.25" customHeight="1">
      <c r="A19" s="14" t="s">
        <v>6</v>
      </c>
      <c r="B19" s="15" t="s">
        <v>34</v>
      </c>
      <c r="C19" s="9">
        <f>SUM(C20:C21)</f>
        <v>650</v>
      </c>
      <c r="D19" s="9">
        <f>SUM(D20:D21)</f>
        <v>0</v>
      </c>
      <c r="E19" s="9">
        <f>SUM(E20:E22)</f>
        <v>653.2</v>
      </c>
      <c r="F19" s="9">
        <f>SUM(F20:F22)</f>
        <v>572.6</v>
      </c>
      <c r="G19" s="10">
        <f t="shared" si="0"/>
        <v>87.66074709124311</v>
      </c>
      <c r="H19" s="26">
        <f>E19/E41*100</f>
        <v>2.1989267944548803</v>
      </c>
    </row>
    <row r="20" spans="1:8" ht="42.75" customHeight="1">
      <c r="A20" s="18" t="s">
        <v>61</v>
      </c>
      <c r="B20" s="17" t="s">
        <v>7</v>
      </c>
      <c r="C20" s="28">
        <v>73</v>
      </c>
      <c r="D20" s="28"/>
      <c r="E20" s="22">
        <f>SUM(C20:D20)</f>
        <v>73</v>
      </c>
      <c r="F20" s="22">
        <v>7</v>
      </c>
      <c r="G20" s="12">
        <f t="shared" si="0"/>
        <v>9.58904109589041</v>
      </c>
      <c r="H20" s="27">
        <f>E20/E41*100</f>
        <v>0.24574656459768257</v>
      </c>
    </row>
    <row r="21" spans="1:8" ht="15" customHeight="1">
      <c r="A21" s="18" t="s">
        <v>43</v>
      </c>
      <c r="B21" s="17" t="s">
        <v>8</v>
      </c>
      <c r="C21" s="28">
        <v>577</v>
      </c>
      <c r="D21" s="28"/>
      <c r="E21" s="22">
        <f>SUM(C21:D21)</f>
        <v>577</v>
      </c>
      <c r="F21" s="11">
        <v>562.4</v>
      </c>
      <c r="G21" s="12">
        <f t="shared" si="0"/>
        <v>97.46967071057192</v>
      </c>
      <c r="H21" s="27">
        <f>E21/E41*100</f>
        <v>1.94240777771045</v>
      </c>
    </row>
    <row r="22" spans="1:8" ht="27" customHeight="1">
      <c r="A22" s="18" t="s">
        <v>64</v>
      </c>
      <c r="B22" s="17" t="s">
        <v>63</v>
      </c>
      <c r="C22" s="28"/>
      <c r="D22" s="28"/>
      <c r="E22" s="22">
        <v>3.2</v>
      </c>
      <c r="F22" s="11">
        <v>3.2</v>
      </c>
      <c r="G22" s="12">
        <f t="shared" si="0"/>
        <v>100</v>
      </c>
      <c r="H22" s="27"/>
    </row>
    <row r="23" spans="1:8" s="6" customFormat="1" ht="15" customHeight="1">
      <c r="A23" s="21" t="s">
        <v>9</v>
      </c>
      <c r="B23" s="15" t="s">
        <v>35</v>
      </c>
      <c r="C23" s="9">
        <f>SUM(C24:C26)</f>
        <v>1933</v>
      </c>
      <c r="D23" s="9">
        <f>SUM(D24:D26)</f>
        <v>130</v>
      </c>
      <c r="E23" s="9">
        <f>SUM(E24:E26)</f>
        <v>464</v>
      </c>
      <c r="F23" s="9">
        <f>SUM(F24:F26)</f>
        <v>408.1</v>
      </c>
      <c r="G23" s="10">
        <f t="shared" si="0"/>
        <v>87.95258620689656</v>
      </c>
      <c r="H23" s="26">
        <f>E23/E41*100</f>
        <v>1.5620055612784207</v>
      </c>
    </row>
    <row r="24" spans="1:8" s="6" customFormat="1" ht="15" customHeight="1">
      <c r="A24" s="23" t="s">
        <v>40</v>
      </c>
      <c r="B24" s="17" t="s">
        <v>41</v>
      </c>
      <c r="C24" s="28">
        <v>60</v>
      </c>
      <c r="D24" s="28">
        <v>130</v>
      </c>
      <c r="E24" s="11">
        <v>3</v>
      </c>
      <c r="F24" s="13">
        <v>3</v>
      </c>
      <c r="G24" s="12">
        <f t="shared" si="0"/>
        <v>100</v>
      </c>
      <c r="H24" s="27">
        <f>E24/E41*100</f>
        <v>0.010099173887575995</v>
      </c>
    </row>
    <row r="25" spans="1:8" ht="15" customHeight="1">
      <c r="A25" s="18" t="s">
        <v>49</v>
      </c>
      <c r="B25" s="17" t="s">
        <v>52</v>
      </c>
      <c r="C25" s="28">
        <v>433</v>
      </c>
      <c r="D25" s="28"/>
      <c r="E25" s="11">
        <v>458</v>
      </c>
      <c r="F25" s="13">
        <v>402.1</v>
      </c>
      <c r="G25" s="12">
        <f t="shared" si="0"/>
        <v>87.79475982532752</v>
      </c>
      <c r="H25" s="27">
        <f>E25/E41*100</f>
        <v>1.5418072135032685</v>
      </c>
    </row>
    <row r="26" spans="1:8" ht="15" customHeight="1">
      <c r="A26" s="18" t="s">
        <v>23</v>
      </c>
      <c r="B26" s="17" t="s">
        <v>26</v>
      </c>
      <c r="C26" s="28">
        <v>1440</v>
      </c>
      <c r="D26" s="28"/>
      <c r="E26" s="11">
        <v>3</v>
      </c>
      <c r="F26" s="13">
        <v>3</v>
      </c>
      <c r="G26" s="12">
        <f t="shared" si="0"/>
        <v>100</v>
      </c>
      <c r="H26" s="27">
        <f>E26/E41*100</f>
        <v>0.010099173887575995</v>
      </c>
    </row>
    <row r="27" spans="1:8" s="6" customFormat="1" ht="15" customHeight="1">
      <c r="A27" s="21" t="s">
        <v>44</v>
      </c>
      <c r="B27" s="15" t="s">
        <v>36</v>
      </c>
      <c r="C27" s="9">
        <f>SUM(C28:C30)</f>
        <v>10059.7</v>
      </c>
      <c r="D27" s="9">
        <f>SUM(D28:D30)</f>
        <v>140</v>
      </c>
      <c r="E27" s="9">
        <f>SUM(E28:E30)</f>
        <v>9431.7</v>
      </c>
      <c r="F27" s="9">
        <f>F29+F30+F28</f>
        <v>7671.700000000001</v>
      </c>
      <c r="G27" s="10">
        <f t="shared" si="0"/>
        <v>81.33952521814732</v>
      </c>
      <c r="H27" s="26">
        <f>E27/E41*100</f>
        <v>31.75079278515018</v>
      </c>
    </row>
    <row r="28" spans="1:8" s="7" customFormat="1" ht="15" customHeight="1">
      <c r="A28" s="18" t="s">
        <v>18</v>
      </c>
      <c r="B28" s="17" t="s">
        <v>10</v>
      </c>
      <c r="C28" s="28">
        <v>2465.5</v>
      </c>
      <c r="D28" s="28"/>
      <c r="E28" s="11">
        <v>1547.5</v>
      </c>
      <c r="F28" s="11">
        <v>1020.3</v>
      </c>
      <c r="G28" s="12">
        <f t="shared" si="0"/>
        <v>65.93214862681745</v>
      </c>
      <c r="H28" s="27">
        <f>E28/E41*100</f>
        <v>5.209490530341284</v>
      </c>
    </row>
    <row r="29" spans="1:8" ht="15" customHeight="1">
      <c r="A29" s="18" t="s">
        <v>11</v>
      </c>
      <c r="B29" s="17" t="s">
        <v>12</v>
      </c>
      <c r="C29" s="28">
        <v>980.9</v>
      </c>
      <c r="D29" s="28"/>
      <c r="E29" s="11">
        <v>1130.9</v>
      </c>
      <c r="F29" s="11">
        <v>916.8</v>
      </c>
      <c r="G29" s="12">
        <f aca="true" t="shared" si="1" ref="G29:G41">F29/E29*100</f>
        <v>81.06817578919444</v>
      </c>
      <c r="H29" s="27">
        <f>E29/E41*100</f>
        <v>3.8070519164865644</v>
      </c>
    </row>
    <row r="30" spans="1:8" ht="15" customHeight="1">
      <c r="A30" s="18" t="s">
        <v>27</v>
      </c>
      <c r="B30" s="17" t="s">
        <v>28</v>
      </c>
      <c r="C30" s="28">
        <v>6613.3</v>
      </c>
      <c r="D30" s="28">
        <v>140</v>
      </c>
      <c r="E30" s="11">
        <f>SUM(C30:D30)</f>
        <v>6753.3</v>
      </c>
      <c r="F30" s="11">
        <v>5734.6</v>
      </c>
      <c r="G30" s="12">
        <f t="shared" si="1"/>
        <v>84.915522781455</v>
      </c>
      <c r="H30" s="27">
        <f>E30/E41*100</f>
        <v>22.734250338322326</v>
      </c>
    </row>
    <row r="31" spans="1:8" s="6" customFormat="1" ht="15" customHeight="1">
      <c r="A31" s="14" t="s">
        <v>13</v>
      </c>
      <c r="B31" s="15" t="s">
        <v>37</v>
      </c>
      <c r="C31" s="9">
        <f>C32</f>
        <v>155</v>
      </c>
      <c r="D31" s="9">
        <f>D32</f>
        <v>170</v>
      </c>
      <c r="E31" s="9">
        <f>E32</f>
        <v>325</v>
      </c>
      <c r="F31" s="9">
        <f>SUM(F32)</f>
        <v>191.9</v>
      </c>
      <c r="G31" s="10">
        <f t="shared" si="1"/>
        <v>59.04615384615385</v>
      </c>
      <c r="H31" s="26">
        <f>E31/E41*100</f>
        <v>1.0940771711540662</v>
      </c>
    </row>
    <row r="32" spans="1:8" ht="15" customHeight="1">
      <c r="A32" s="18" t="s">
        <v>14</v>
      </c>
      <c r="B32" s="17" t="s">
        <v>15</v>
      </c>
      <c r="C32" s="28">
        <v>155</v>
      </c>
      <c r="D32" s="28">
        <v>170</v>
      </c>
      <c r="E32" s="11">
        <f>SUM(C32:D32)</f>
        <v>325</v>
      </c>
      <c r="F32" s="11">
        <v>191.9</v>
      </c>
      <c r="G32" s="12">
        <f t="shared" si="1"/>
        <v>59.04615384615385</v>
      </c>
      <c r="H32" s="27">
        <f>E32/E41*100</f>
        <v>1.0940771711540662</v>
      </c>
    </row>
    <row r="33" spans="1:8" s="6" customFormat="1" ht="27" customHeight="1">
      <c r="A33" s="14" t="s">
        <v>45</v>
      </c>
      <c r="B33" s="15" t="s">
        <v>38</v>
      </c>
      <c r="C33" s="9">
        <f>C34+C35</f>
        <v>7048.4</v>
      </c>
      <c r="D33" s="9">
        <f>D34+D35</f>
        <v>300</v>
      </c>
      <c r="E33" s="9">
        <f>E34+E35</f>
        <v>7353.9</v>
      </c>
      <c r="F33" s="9">
        <f>F34</f>
        <v>6996.7</v>
      </c>
      <c r="G33" s="10">
        <f t="shared" si="1"/>
        <v>95.14271339017392</v>
      </c>
      <c r="H33" s="26">
        <f>E33/E41*100</f>
        <v>24.756104950615036</v>
      </c>
    </row>
    <row r="34" spans="1:8" ht="15" customHeight="1">
      <c r="A34" s="18" t="s">
        <v>19</v>
      </c>
      <c r="B34" s="17" t="s">
        <v>16</v>
      </c>
      <c r="C34" s="28">
        <v>6646.4</v>
      </c>
      <c r="D34" s="28">
        <v>300</v>
      </c>
      <c r="E34" s="11">
        <v>7353.9</v>
      </c>
      <c r="F34" s="11">
        <v>6996.7</v>
      </c>
      <c r="G34" s="12">
        <f t="shared" si="1"/>
        <v>95.14271339017392</v>
      </c>
      <c r="H34" s="27">
        <f>E34/E41*100</f>
        <v>24.756104950615036</v>
      </c>
    </row>
    <row r="35" spans="1:8" ht="28.5" customHeight="1" hidden="1">
      <c r="A35" s="18"/>
      <c r="B35" s="17"/>
      <c r="C35" s="28">
        <v>402</v>
      </c>
      <c r="D35" s="28"/>
      <c r="E35" s="11"/>
      <c r="F35" s="11"/>
      <c r="G35" s="12"/>
      <c r="H35" s="27"/>
    </row>
    <row r="36" spans="1:8" s="6" customFormat="1" ht="15" customHeight="1">
      <c r="A36" s="14" t="s">
        <v>17</v>
      </c>
      <c r="B36" s="15" t="s">
        <v>39</v>
      </c>
      <c r="C36" s="9">
        <f>C38+C37</f>
        <v>400.5</v>
      </c>
      <c r="D36" s="9">
        <f>D38+D37</f>
        <v>0</v>
      </c>
      <c r="E36" s="9">
        <f>E38+E37</f>
        <v>325.5</v>
      </c>
      <c r="F36" s="9">
        <f>F38+F37</f>
        <v>229</v>
      </c>
      <c r="G36" s="10">
        <f t="shared" si="1"/>
        <v>70.35330261136713</v>
      </c>
      <c r="H36" s="26">
        <f>E36/E41*100</f>
        <v>1.0957603668019955</v>
      </c>
    </row>
    <row r="37" spans="1:8" s="6" customFormat="1" ht="15" customHeight="1">
      <c r="A37" s="16" t="s">
        <v>47</v>
      </c>
      <c r="B37" s="17" t="s">
        <v>48</v>
      </c>
      <c r="C37" s="28">
        <v>113.5</v>
      </c>
      <c r="D37" s="28"/>
      <c r="E37" s="11">
        <v>38.5</v>
      </c>
      <c r="F37" s="11">
        <v>37.2</v>
      </c>
      <c r="G37" s="12">
        <f t="shared" si="1"/>
        <v>96.62337662337663</v>
      </c>
      <c r="H37" s="27">
        <f>E37/E41*100</f>
        <v>0.12960606489055862</v>
      </c>
    </row>
    <row r="38" spans="1:8" ht="16.5" customHeight="1">
      <c r="A38" s="18" t="s">
        <v>29</v>
      </c>
      <c r="B38" s="17" t="s">
        <v>30</v>
      </c>
      <c r="C38" s="28">
        <v>287</v>
      </c>
      <c r="D38" s="28"/>
      <c r="E38" s="11">
        <f>SUM(C38:D38)</f>
        <v>287</v>
      </c>
      <c r="F38" s="11">
        <v>191.8</v>
      </c>
      <c r="G38" s="12">
        <f t="shared" si="1"/>
        <v>66.82926829268293</v>
      </c>
      <c r="H38" s="27">
        <f>E38/E41*100</f>
        <v>0.9661543019114369</v>
      </c>
    </row>
    <row r="39" spans="1:8" s="6" customFormat="1" ht="19.5" customHeight="1">
      <c r="A39" s="14" t="s">
        <v>46</v>
      </c>
      <c r="B39" s="15" t="s">
        <v>53</v>
      </c>
      <c r="C39" s="9">
        <f>C40</f>
        <v>500</v>
      </c>
      <c r="D39" s="9">
        <f>D40</f>
        <v>0</v>
      </c>
      <c r="E39" s="9">
        <f>E40</f>
        <v>500</v>
      </c>
      <c r="F39" s="9">
        <f>F40</f>
        <v>422.2</v>
      </c>
      <c r="G39" s="10">
        <f>F39/E39*100</f>
        <v>84.44</v>
      </c>
      <c r="H39" s="26">
        <f>E39/E41*100</f>
        <v>1.6831956479293326</v>
      </c>
    </row>
    <row r="40" spans="1:8" ht="15" customHeight="1">
      <c r="A40" s="18" t="s">
        <v>55</v>
      </c>
      <c r="B40" s="17" t="s">
        <v>56</v>
      </c>
      <c r="C40" s="28">
        <v>500</v>
      </c>
      <c r="D40" s="28"/>
      <c r="E40" s="11">
        <f>SUM(C40:D40)</f>
        <v>500</v>
      </c>
      <c r="F40" s="11">
        <v>422.2</v>
      </c>
      <c r="G40" s="12">
        <f>F40/E40*100</f>
        <v>84.44</v>
      </c>
      <c r="H40" s="27">
        <f>E40/E41*100</f>
        <v>1.6831956479293326</v>
      </c>
    </row>
    <row r="41" spans="1:10" ht="15" customHeight="1">
      <c r="A41" s="24" t="s">
        <v>22</v>
      </c>
      <c r="B41" s="25"/>
      <c r="C41" s="9">
        <f>SUM(C12+C17+C19+C23+C27+C31+C33+C39+C36)</f>
        <v>31206.5</v>
      </c>
      <c r="D41" s="9">
        <f>SUM(D12+D17+D19+D23+D27+D31+D33+D39+D36)</f>
        <v>740</v>
      </c>
      <c r="E41" s="9">
        <f>SUM(E12+E17+E19+E23+E27+E31+E33+E39+E36)</f>
        <v>29705.4</v>
      </c>
      <c r="F41" s="9">
        <f>SUM(F12+F17+F19+F23+F27+F31+F33+F39+F36)</f>
        <v>26393.600000000006</v>
      </c>
      <c r="G41" s="10">
        <f t="shared" si="1"/>
        <v>88.85118530637529</v>
      </c>
      <c r="H41" s="26">
        <f>H12+H17+H19+H23+H27+H31+H33+H39+H36</f>
        <v>100.00000000000001</v>
      </c>
      <c r="J41" s="32"/>
    </row>
  </sheetData>
  <sheetProtection/>
  <mergeCells count="12">
    <mergeCell ref="E9:E11"/>
    <mergeCell ref="G9:G11"/>
    <mergeCell ref="C9:C11"/>
    <mergeCell ref="B1:H3"/>
    <mergeCell ref="D9:D11"/>
    <mergeCell ref="A5:H5"/>
    <mergeCell ref="A6:H6"/>
    <mergeCell ref="A9:A11"/>
    <mergeCell ref="B9:B11"/>
    <mergeCell ref="A7:F7"/>
    <mergeCell ref="H9:H11"/>
    <mergeCell ref="F9:F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</cp:lastModifiedBy>
  <cp:lastPrinted>2012-05-03T07:15:55Z</cp:lastPrinted>
  <dcterms:created xsi:type="dcterms:W3CDTF">2005-07-27T12:36:10Z</dcterms:created>
  <dcterms:modified xsi:type="dcterms:W3CDTF">2012-05-16T08:47:15Z</dcterms:modified>
  <cp:category/>
  <cp:version/>
  <cp:contentType/>
  <cp:contentStatus/>
</cp:coreProperties>
</file>