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'2014'!$A$9:$G$9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<sst xmlns="http://schemas.openxmlformats.org/spreadsheetml/2006/main" count="555" uniqueCount="280">
  <si>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</si>
  <si>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</si>
  <si>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</si>
  <si>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</si>
  <si>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</si>
  <si>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</si>
  <si>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</si>
  <si>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</si>
  <si>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</si>
  <si>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</si>
  <si>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</si>
  <si>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</si>
  <si>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</si>
  <si>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</si>
  <si>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</si>
  <si>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</si>
  <si>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</si>
  <si>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</si>
  <si>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</si>
  <si>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</si>
  <si>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</si>
  <si>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</si>
  <si>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</si>
  <si>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</si>
  <si>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</si>
  <si>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</si>
  <si>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</si>
  <si>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</si>
  <si>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</si>
  <si>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</si>
  <si>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</si>
  <si>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</si>
  <si>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</si>
  <si>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</si>
  <si>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</si>
  <si>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</si>
  <si>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</si>
  <si>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</si>
  <si>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</si>
  <si>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</si>
  <si>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</si>
  <si>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</si>
  <si>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</si>
  <si>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</si>
  <si>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</si>
  <si>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</si>
  <si>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</si>
  <si>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</si>
  <si>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</si>
  <si>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</si>
  <si>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</si>
  <si>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</si>
  <si>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</si>
  <si>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</si>
  <si>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</si>
  <si>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</si>
  <si>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</si>
  <si>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</si>
  <si>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</si>
  <si>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</si>
  <si>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</si>
  <si>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</si>
  <si>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</si>
  <si>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</si>
  <si>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</si>
  <si>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</si>
  <si>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</si>
  <si>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</si>
  <si>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</si>
  <si>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</si>
  <si>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</si>
  <si>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</si>
  <si>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</si>
  <si>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</si>
  <si>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</si>
  <si>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</si>
  <si>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</si>
  <si>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</si>
  <si>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</si>
  <si>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</si>
  <si>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</si>
  <si>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</si>
  <si>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</si>
  <si>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</si>
  <si>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</si>
  <si>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</si>
  <si>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</si>
  <si>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</si>
  <si>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</si>
  <si>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</si>
  <si>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</si>
  <si>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</si>
  <si>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</si>
  <si>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</si>
  <si>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</si>
  <si>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</si>
  <si>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</si>
  <si>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</si>
  <si>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</si>
  <si>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</si>
  <si>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</si>
  <si>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</si>
  <si>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</si>
  <si>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</si>
  <si>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</si>
  <si>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</si>
  <si>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</si>
  <si>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</si>
  <si>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</si>
  <si>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</si>
  <si>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</si>
  <si>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</si>
  <si>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</si>
  <si>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</si>
  <si>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</si>
  <si>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</si>
  <si>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</si>
  <si>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</si>
  <si>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</si>
  <si>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</si>
  <si>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</si>
  <si>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</si>
  <si>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</si>
  <si>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</si>
  <si>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</si>
  <si>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</si>
  <si>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</si>
  <si>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</si>
  <si>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</si>
  <si>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</si>
  <si>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</si>
  <si>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</si>
  <si>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</si>
  <si>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</si>
  <si>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</si>
  <si>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</si>
  <si>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</si>
  <si>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</si>
  <si>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</si>
  <si>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</si>
  <si>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</si>
  <si>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</si>
  <si>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</si>
  <si>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</si>
  <si>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</si>
  <si>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</si>
  <si>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</si>
  <si>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</si>
  <si>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</si>
  <si>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</si>
  <si>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</si>
  <si>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</si>
  <si>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</si>
  <si>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</si>
  <si>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</si>
  <si>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</si>
  <si>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</si>
  <si>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</si>
  <si>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</si>
  <si>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</si>
  <si>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</si>
  <si>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</si>
  <si>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</si>
  <si>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</si>
  <si>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</si>
  <si>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</si>
  <si>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</si>
  <si>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</si>
  <si>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</si>
  <si>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</si>
  <si>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</si>
  <si>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</si>
  <si>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</si>
  <si>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</si>
  <si>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</si>
  <si>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</si>
  <si>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</si>
  <si>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</si>
  <si>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</si>
  <si>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</si>
  <si>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</si>
  <si>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</si>
  <si>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</si>
  <si>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</si>
  <si>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</si>
  <si>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</si>
  <si>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</si>
  <si>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</si>
  <si>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</si>
  <si>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</si>
  <si>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</si>
  <si>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</si>
  <si>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</si>
  <si>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</si>
  <si>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</si>
  <si>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</si>
  <si>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</si>
  <si>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</si>
  <si>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</si>
  <si>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</si>
  <si>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</si>
  <si>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</si>
  <si>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</si>
  <si>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</si>
  <si>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</si>
  <si>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</si>
  <si>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</si>
  <si>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</si>
  <si>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</si>
  <si>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</si>
  <si>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</si>
  <si>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</si>
  <si>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</si>
  <si>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</si>
  <si>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</si>
  <si>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</si>
  <si>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</si>
  <si>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</si>
  <si>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</si>
  <si>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</si>
  <si>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</si>
  <si>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</si>
  <si>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</si>
  <si>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</si>
  <si>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</si>
  <si>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</si>
  <si>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</si>
  <si>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</si>
  <si>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</si>
  <si>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71 6 10  00000</t>
  </si>
  <si>
    <t>71 6 10 15530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</si>
  <si>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</si>
  <si>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</si>
  <si>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Вид расходов</t>
  </si>
  <si>
    <r>
      <t xml:space="preserve">Бюджет на 2017 год </t>
    </r>
    <r>
      <rPr>
        <sz val="12"/>
        <rFont val="Times New Roman"/>
        <family val="1"/>
      </rPr>
      <t>тыс.руб.</t>
    </r>
  </si>
  <si>
    <t>6</t>
  </si>
  <si>
    <t xml:space="preserve">                                           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 год</t>
  </si>
  <si>
    <t>%      исполнения</t>
  </si>
  <si>
    <t>103,6</t>
  </si>
  <si>
    <t>0</t>
  </si>
  <si>
    <t>3,6</t>
  </si>
  <si>
    <t>109,6</t>
  </si>
  <si>
    <t>60,6</t>
  </si>
  <si>
    <t>9,2</t>
  </si>
  <si>
    <t>4,1</t>
  </si>
  <si>
    <t>180,8</t>
  </si>
  <si>
    <t>6,2</t>
  </si>
  <si>
    <t>761,9</t>
  </si>
  <si>
    <t>15,6</t>
  </si>
  <si>
    <t>887,3</t>
  </si>
  <si>
    <t>179,0</t>
  </si>
  <si>
    <t>2079,2</t>
  </si>
  <si>
    <t>52,8</t>
  </si>
  <si>
    <t>190,2</t>
  </si>
  <si>
    <t>1204,5</t>
  </si>
  <si>
    <t>518,9</t>
  </si>
  <si>
    <t>163,7</t>
  </si>
  <si>
    <t>47,4</t>
  </si>
  <si>
    <t>1,4</t>
  </si>
  <si>
    <t>456,9</t>
  </si>
  <si>
    <t>4,3</t>
  </si>
  <si>
    <t>371,3</t>
  </si>
  <si>
    <t>62,5</t>
  </si>
  <si>
    <t>54,6</t>
  </si>
  <si>
    <t>16,3</t>
  </si>
  <si>
    <t>35,0</t>
  </si>
  <si>
    <t>17,7</t>
  </si>
  <si>
    <t>9,7</t>
  </si>
  <si>
    <t>13,7</t>
  </si>
  <si>
    <t>28,3</t>
  </si>
  <si>
    <t>4,8</t>
  </si>
  <si>
    <t>71,4</t>
  </si>
  <si>
    <t>47,6</t>
  </si>
  <si>
    <t>262,1</t>
  </si>
  <si>
    <t>10,1</t>
  </si>
  <si>
    <t>169,6</t>
  </si>
  <si>
    <t>10,2</t>
  </si>
  <si>
    <t xml:space="preserve">            Приложение  4</t>
  </si>
  <si>
    <r>
      <t xml:space="preserve">Исполнение за 1 квартал 2017 года    </t>
    </r>
    <r>
      <rPr>
        <sz val="10"/>
        <rFont val="Times New Roman"/>
        <family val="1"/>
      </rPr>
      <t xml:space="preserve"> тыс.руб.</t>
    </r>
  </si>
  <si>
    <t>к Постановлению Администрации Новосветского сельского поселения Гатчинского муниципального района                                от 11.05.2017 года  № 161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</si>
</sst>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#,##0.0_ ;\-#,##0.0\ "/>
    <numFmt numFmtId="173" formatCode="_-* #,##0.0_р_._-;\-* #,##0.0_р_._-;_-* &quot;-&quot;?_р_._-;_-@_-"/>
    <numFmt numFmtId="174" formatCode="_-* #,##0.0&quot;р.&quot;_-;\-* #,##0.0&quot;р.&quot;_-;_-* &quot;-&quot;?&quot;р.&quot;_-;_-@_-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Border="1" applyAlignment="1">
      <alignment horizontal="right" vertical="top"/>
    </xf>
    <xf numFmtId="165" fontId="1" fillId="35" borderId="10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7" fillId="36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1" fillId="36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5" fillId="37" borderId="10" xfId="0" applyNumberFormat="1" applyFont="1" applyFill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165" fontId="7" fillId="33" borderId="10" xfId="0" applyNumberFormat="1" applyFont="1" applyFill="1" applyBorder="1" applyAlignment="1">
      <alignment horizontal="right" vertical="top"/>
    </xf>
    <xf numFmtId="165" fontId="7" fillId="36" borderId="10" xfId="0" applyNumberFormat="1" applyFont="1" applyFill="1" applyBorder="1" applyAlignment="1">
      <alignment horizontal="right" vertical="top"/>
    </xf>
    <xf numFmtId="165" fontId="3" fillId="36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71" fontId="7" fillId="33" borderId="10" xfId="59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 wrapText="1"/>
    </xf>
    <xf numFmtId="173" fontId="7" fillId="0" borderId="10" xfId="59" applyNumberFormat="1" applyFont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36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Fill="1" applyBorder="1" applyAlignment="1">
      <alignment horizontal="right" vertical="center"/>
    </xf>
    <xf numFmtId="165" fontId="5" fillId="36" borderId="10" xfId="0" applyNumberFormat="1" applyFont="1" applyFill="1" applyBorder="1" applyAlignment="1">
      <alignment horizontal="right" vertical="center"/>
    </xf>
    <xf numFmtId="165" fontId="5" fillId="36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165" fontId="1" fillId="36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0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37.421875" style="4" customWidth="1"/>
    <col min="2" max="2" width="13.421875" style="5" customWidth="1"/>
    <col min="3" max="3" width="4.8515625" style="5" customWidth="1"/>
    <col min="4" max="4" width="7.28125" style="5" customWidth="1"/>
    <col min="5" max="5" width="9.00390625" style="6" customWidth="1"/>
  </cols>
  <sheetData>
    <row r="1" spans="1:8" ht="15" customHeight="1">
      <c r="A1" s="1"/>
      <c r="B1" s="2"/>
      <c r="C1" s="18" t="s">
        <v>30</v>
      </c>
      <c r="D1" s="18" t="s">
        <v>277</v>
      </c>
      <c r="E1" s="18"/>
      <c r="F1" s="18"/>
      <c r="G1" s="18"/>
      <c r="H1" s="18"/>
    </row>
    <row r="2" spans="1:8" ht="80.25" customHeight="1">
      <c r="A2" s="19"/>
      <c r="B2" s="140" t="s">
        <v>279</v>
      </c>
      <c r="C2" s="140"/>
      <c r="D2" s="140"/>
      <c r="E2" s="140"/>
      <c r="F2" s="140"/>
      <c r="G2" s="140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11.75" customHeight="1">
      <c r="A5" s="137" t="s">
        <v>236</v>
      </c>
      <c r="B5" s="138"/>
      <c r="C5" s="138"/>
      <c r="D5" s="138"/>
      <c r="E5" s="138"/>
    </row>
    <row r="6" spans="1:5" ht="4.5" customHeight="1" hidden="1">
      <c r="A6" s="139"/>
      <c r="B6" s="139"/>
      <c r="C6" s="139"/>
      <c r="D6" s="139"/>
      <c r="E6" s="139"/>
    </row>
    <row r="7" ht="3" customHeight="1"/>
    <row r="8" spans="1:7" ht="81" customHeight="1">
      <c r="A8" s="7" t="s">
        <v>8</v>
      </c>
      <c r="B8" s="8" t="s">
        <v>70</v>
      </c>
      <c r="C8" s="108" t="s">
        <v>233</v>
      </c>
      <c r="D8" s="109" t="s">
        <v>71</v>
      </c>
      <c r="E8" s="69" t="s">
        <v>234</v>
      </c>
      <c r="F8" s="109" t="s">
        <v>278</v>
      </c>
      <c r="G8" s="110" t="s">
        <v>237</v>
      </c>
    </row>
    <row r="9" spans="1:7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  <c r="F9" s="10" t="s">
        <v>235</v>
      </c>
      <c r="G9" s="10">
        <v>7</v>
      </c>
    </row>
    <row r="10" spans="1:7" ht="15">
      <c r="A10" s="82" t="s">
        <v>83</v>
      </c>
      <c r="B10" s="12"/>
      <c r="C10" s="12"/>
      <c r="D10" s="12"/>
      <c r="E10" s="95">
        <f>E11+E117</f>
        <v>68892.20000000001</v>
      </c>
      <c r="F10" s="95">
        <f>F11+F117</f>
        <v>8600.6</v>
      </c>
      <c r="G10" s="95">
        <f>F10/E10*100</f>
        <v>12.484141891244581</v>
      </c>
    </row>
    <row r="11" spans="1:7" ht="81" customHeight="1">
      <c r="A11" s="22" t="s">
        <v>223</v>
      </c>
      <c r="B11" s="43" t="s">
        <v>118</v>
      </c>
      <c r="C11" s="44" t="s">
        <v>0</v>
      </c>
      <c r="D11" s="44" t="s">
        <v>0</v>
      </c>
      <c r="E11" s="96">
        <f>E12+E25+E32+E90+E101+E113</f>
        <v>54163.600000000006</v>
      </c>
      <c r="F11" s="96">
        <f>F12+F25+F32+F90+F101+F113</f>
        <v>5204.900000000001</v>
      </c>
      <c r="G11" s="128">
        <f aca="true" t="shared" si="0" ref="G11:G72">F11/E11*100</f>
        <v>9.609590204491578</v>
      </c>
    </row>
    <row r="12" spans="1:7" ht="45.75" customHeight="1">
      <c r="A12" s="21" t="s">
        <v>72</v>
      </c>
      <c r="B12" s="45" t="s">
        <v>119</v>
      </c>
      <c r="C12" s="45" t="s">
        <v>0</v>
      </c>
      <c r="D12" s="45" t="s">
        <v>0</v>
      </c>
      <c r="E12" s="97">
        <f>E13+E16</f>
        <v>1541</v>
      </c>
      <c r="F12" s="97">
        <f>F13+F16</f>
        <v>103.6</v>
      </c>
      <c r="G12" s="128">
        <f t="shared" si="0"/>
        <v>6.72290720311486</v>
      </c>
    </row>
    <row r="13" spans="1:7" ht="15" customHeight="1">
      <c r="A13" s="81" t="s">
        <v>77</v>
      </c>
      <c r="B13" s="33"/>
      <c r="C13" s="33"/>
      <c r="D13" s="83" t="s">
        <v>16</v>
      </c>
      <c r="E13" s="98">
        <f>E14</f>
        <v>491</v>
      </c>
      <c r="F13" s="98" t="str">
        <f>F14</f>
        <v>103,6</v>
      </c>
      <c r="G13" s="128">
        <f t="shared" si="0"/>
        <v>21.09979633401222</v>
      </c>
    </row>
    <row r="14" spans="1:7" ht="29.25" customHeight="1">
      <c r="A14" s="77" t="s">
        <v>31</v>
      </c>
      <c r="B14" s="63" t="s">
        <v>120</v>
      </c>
      <c r="C14" s="63"/>
      <c r="D14" s="64"/>
      <c r="E14" s="99">
        <f>E15</f>
        <v>491</v>
      </c>
      <c r="F14" s="99" t="str">
        <f>F15</f>
        <v>103,6</v>
      </c>
      <c r="G14" s="129">
        <f t="shared" si="0"/>
        <v>21.09979633401222</v>
      </c>
    </row>
    <row r="15" spans="1:8" ht="28.5" customHeight="1">
      <c r="A15" s="76" t="s">
        <v>121</v>
      </c>
      <c r="B15" s="63" t="s">
        <v>120</v>
      </c>
      <c r="C15" s="33">
        <v>242</v>
      </c>
      <c r="D15" s="46" t="s">
        <v>16</v>
      </c>
      <c r="E15" s="100">
        <v>491</v>
      </c>
      <c r="F15" s="111" t="s">
        <v>238</v>
      </c>
      <c r="G15" s="129">
        <f t="shared" si="0"/>
        <v>21.09979633401222</v>
      </c>
      <c r="H15" s="27"/>
    </row>
    <row r="16" spans="1:7" ht="21" customHeight="1">
      <c r="A16" s="80" t="s">
        <v>22</v>
      </c>
      <c r="B16" s="63"/>
      <c r="C16" s="63"/>
      <c r="D16" s="84" t="s">
        <v>21</v>
      </c>
      <c r="E16" s="101">
        <f>E18+E20+E22+E24</f>
        <v>1050</v>
      </c>
      <c r="F16" s="101">
        <f>F18+F20+F22+F24</f>
        <v>0</v>
      </c>
      <c r="G16" s="128">
        <f t="shared" si="0"/>
        <v>0</v>
      </c>
    </row>
    <row r="17" spans="1:7" ht="30" customHeight="1">
      <c r="A17" s="31" t="s">
        <v>23</v>
      </c>
      <c r="B17" s="33" t="s">
        <v>122</v>
      </c>
      <c r="C17" s="33"/>
      <c r="D17" s="46"/>
      <c r="E17" s="100">
        <f>E18</f>
        <v>0</v>
      </c>
      <c r="F17" s="122" t="str">
        <f>F18</f>
        <v>0</v>
      </c>
      <c r="G17" s="129"/>
    </row>
    <row r="18" spans="1:7" ht="37.5" customHeight="1">
      <c r="A18" s="76" t="s">
        <v>1</v>
      </c>
      <c r="B18" s="33" t="s">
        <v>122</v>
      </c>
      <c r="C18" s="33">
        <v>244</v>
      </c>
      <c r="D18" s="46" t="s">
        <v>21</v>
      </c>
      <c r="E18" s="100">
        <v>0</v>
      </c>
      <c r="F18" s="122" t="s">
        <v>239</v>
      </c>
      <c r="G18" s="129"/>
    </row>
    <row r="19" spans="1:7" ht="29.25" customHeight="1">
      <c r="A19" s="28" t="s">
        <v>24</v>
      </c>
      <c r="B19" s="33" t="s">
        <v>123</v>
      </c>
      <c r="C19" s="33"/>
      <c r="D19" s="46"/>
      <c r="E19" s="100">
        <f>E20</f>
        <v>950</v>
      </c>
      <c r="F19" s="122" t="str">
        <f>F20</f>
        <v>0</v>
      </c>
      <c r="G19" s="129">
        <f t="shared" si="0"/>
        <v>0</v>
      </c>
    </row>
    <row r="20" spans="1:7" ht="34.5" customHeight="1">
      <c r="A20" s="76" t="s">
        <v>1</v>
      </c>
      <c r="B20" s="33" t="s">
        <v>123</v>
      </c>
      <c r="C20" s="33">
        <v>244</v>
      </c>
      <c r="D20" s="46" t="s">
        <v>21</v>
      </c>
      <c r="E20" s="100">
        <v>950</v>
      </c>
      <c r="F20" s="122" t="s">
        <v>239</v>
      </c>
      <c r="G20" s="129">
        <f t="shared" si="0"/>
        <v>0</v>
      </c>
    </row>
    <row r="21" spans="1:7" ht="34.5" customHeight="1">
      <c r="A21" s="28" t="s">
        <v>32</v>
      </c>
      <c r="B21" s="33" t="s">
        <v>124</v>
      </c>
      <c r="C21" s="33"/>
      <c r="D21" s="46"/>
      <c r="E21" s="100">
        <f>E22</f>
        <v>50</v>
      </c>
      <c r="F21" s="122" t="str">
        <f>F22</f>
        <v>0</v>
      </c>
      <c r="G21" s="129">
        <f t="shared" si="0"/>
        <v>0</v>
      </c>
    </row>
    <row r="22" spans="1:7" s="14" customFormat="1" ht="34.5" customHeight="1">
      <c r="A22" s="76" t="s">
        <v>1</v>
      </c>
      <c r="B22" s="33" t="s">
        <v>124</v>
      </c>
      <c r="C22" s="33">
        <v>244</v>
      </c>
      <c r="D22" s="46" t="s">
        <v>21</v>
      </c>
      <c r="E22" s="100">
        <v>50</v>
      </c>
      <c r="F22" s="122" t="s">
        <v>239</v>
      </c>
      <c r="G22" s="129">
        <f t="shared" si="0"/>
        <v>0</v>
      </c>
    </row>
    <row r="23" spans="1:7" ht="32.25" customHeight="1">
      <c r="A23" s="28" t="s">
        <v>33</v>
      </c>
      <c r="B23" s="33" t="s">
        <v>125</v>
      </c>
      <c r="C23" s="33"/>
      <c r="D23" s="46"/>
      <c r="E23" s="100">
        <f>E24</f>
        <v>50</v>
      </c>
      <c r="F23" s="122" t="str">
        <f>F24</f>
        <v>0</v>
      </c>
      <c r="G23" s="129">
        <f t="shared" si="0"/>
        <v>0</v>
      </c>
    </row>
    <row r="24" spans="1:7" ht="35.25" customHeight="1">
      <c r="A24" s="76" t="s">
        <v>1</v>
      </c>
      <c r="B24" s="33" t="s">
        <v>125</v>
      </c>
      <c r="C24" s="33">
        <v>244</v>
      </c>
      <c r="D24" s="46" t="s">
        <v>21</v>
      </c>
      <c r="E24" s="100">
        <v>50</v>
      </c>
      <c r="F24" s="122" t="s">
        <v>239</v>
      </c>
      <c r="G24" s="129">
        <f t="shared" si="0"/>
        <v>0</v>
      </c>
    </row>
    <row r="25" spans="1:7" ht="45" customHeight="1">
      <c r="A25" s="78" t="s">
        <v>73</v>
      </c>
      <c r="B25" s="45" t="s">
        <v>128</v>
      </c>
      <c r="C25" s="47"/>
      <c r="D25" s="48"/>
      <c r="E25" s="97">
        <f>E26+E29</f>
        <v>2012.7</v>
      </c>
      <c r="F25" s="97">
        <f>F26+F29</f>
        <v>113.19999999999999</v>
      </c>
      <c r="G25" s="128">
        <f t="shared" si="0"/>
        <v>5.6242857852635755</v>
      </c>
    </row>
    <row r="26" spans="1:7" ht="39.75" customHeight="1">
      <c r="A26" s="24" t="s">
        <v>87</v>
      </c>
      <c r="B26" s="33"/>
      <c r="C26" s="39"/>
      <c r="D26" s="85" t="s">
        <v>26</v>
      </c>
      <c r="E26" s="101">
        <f>E28</f>
        <v>567.7</v>
      </c>
      <c r="F26" s="101" t="str">
        <f>F28</f>
        <v>3,6</v>
      </c>
      <c r="G26" s="128">
        <f t="shared" si="0"/>
        <v>0.6341377488109917</v>
      </c>
    </row>
    <row r="27" spans="1:7" ht="21.75" customHeight="1">
      <c r="A27" s="24" t="s">
        <v>88</v>
      </c>
      <c r="B27" s="33" t="s">
        <v>126</v>
      </c>
      <c r="C27" s="39"/>
      <c r="D27" s="40"/>
      <c r="E27" s="99">
        <f>E28</f>
        <v>567.7</v>
      </c>
      <c r="F27" s="99" t="str">
        <f>F28</f>
        <v>3,6</v>
      </c>
      <c r="G27" s="129">
        <f t="shared" si="0"/>
        <v>0.6341377488109917</v>
      </c>
    </row>
    <row r="28" spans="1:7" ht="28.5" customHeight="1">
      <c r="A28" s="76" t="s">
        <v>1</v>
      </c>
      <c r="B28" s="33" t="s">
        <v>126</v>
      </c>
      <c r="C28" s="39">
        <v>244</v>
      </c>
      <c r="D28" s="42" t="s">
        <v>26</v>
      </c>
      <c r="E28" s="99">
        <v>567.7</v>
      </c>
      <c r="F28" s="112" t="s">
        <v>240</v>
      </c>
      <c r="G28" s="129">
        <f t="shared" si="0"/>
        <v>0.6341377488109917</v>
      </c>
    </row>
    <row r="29" spans="1:7" ht="21" customHeight="1">
      <c r="A29" s="24" t="s">
        <v>89</v>
      </c>
      <c r="B29" s="63"/>
      <c r="C29" s="63"/>
      <c r="D29" s="85" t="s">
        <v>34</v>
      </c>
      <c r="E29" s="101">
        <f>E30</f>
        <v>1445</v>
      </c>
      <c r="F29" s="101" t="str">
        <f>F30</f>
        <v>109,6</v>
      </c>
      <c r="G29" s="128">
        <f t="shared" si="0"/>
        <v>7.584775086505189</v>
      </c>
    </row>
    <row r="30" spans="1:7" ht="30" customHeight="1">
      <c r="A30" s="24" t="s">
        <v>35</v>
      </c>
      <c r="B30" s="63" t="s">
        <v>127</v>
      </c>
      <c r="C30" s="63"/>
      <c r="D30" s="40"/>
      <c r="E30" s="99">
        <f>E31</f>
        <v>1445</v>
      </c>
      <c r="F30" s="99" t="str">
        <f>F31</f>
        <v>109,6</v>
      </c>
      <c r="G30" s="129">
        <f t="shared" si="0"/>
        <v>7.584775086505189</v>
      </c>
    </row>
    <row r="31" spans="1:7" ht="30.75" customHeight="1">
      <c r="A31" s="76" t="s">
        <v>1</v>
      </c>
      <c r="B31" s="63" t="s">
        <v>127</v>
      </c>
      <c r="C31" s="39">
        <v>244</v>
      </c>
      <c r="D31" s="40" t="s">
        <v>34</v>
      </c>
      <c r="E31" s="99">
        <v>1445</v>
      </c>
      <c r="F31" s="113" t="s">
        <v>241</v>
      </c>
      <c r="G31" s="129">
        <f t="shared" si="0"/>
        <v>7.584775086505189</v>
      </c>
    </row>
    <row r="32" spans="1:7" ht="60.75" customHeight="1">
      <c r="A32" s="78" t="s">
        <v>74</v>
      </c>
      <c r="B32" s="45" t="s">
        <v>129</v>
      </c>
      <c r="C32" s="45"/>
      <c r="D32" s="36"/>
      <c r="E32" s="97">
        <f>E33+E41</f>
        <v>37560.200000000004</v>
      </c>
      <c r="F32" s="97">
        <f>F33+F41</f>
        <v>2414.8</v>
      </c>
      <c r="G32" s="128">
        <f t="shared" si="0"/>
        <v>6.429145744697845</v>
      </c>
    </row>
    <row r="33" spans="1:7" ht="18.75" customHeight="1">
      <c r="A33" s="80" t="s">
        <v>27</v>
      </c>
      <c r="B33" s="39"/>
      <c r="C33" s="39"/>
      <c r="D33" s="85" t="s">
        <v>28</v>
      </c>
      <c r="E33" s="101">
        <f>E34+E37+E39+E40+E36</f>
        <v>12984.9</v>
      </c>
      <c r="F33" s="101">
        <f>F34+F37+F39+F40+F36</f>
        <v>117.8</v>
      </c>
      <c r="G33" s="128">
        <f t="shared" si="0"/>
        <v>0.9072076026769555</v>
      </c>
    </row>
    <row r="34" spans="1:7" ht="42" customHeight="1">
      <c r="A34" s="72" t="s">
        <v>90</v>
      </c>
      <c r="B34" s="39" t="s">
        <v>130</v>
      </c>
      <c r="C34" s="39"/>
      <c r="D34" s="40"/>
      <c r="E34" s="99">
        <f>E35</f>
        <v>1290</v>
      </c>
      <c r="F34" s="99" t="str">
        <f>F35</f>
        <v>60,6</v>
      </c>
      <c r="G34" s="129">
        <f t="shared" si="0"/>
        <v>4.6976744186046515</v>
      </c>
    </row>
    <row r="35" spans="1:8" ht="33" customHeight="1">
      <c r="A35" s="72" t="s">
        <v>1</v>
      </c>
      <c r="B35" s="39" t="s">
        <v>130</v>
      </c>
      <c r="C35" s="39">
        <v>244</v>
      </c>
      <c r="D35" s="40" t="s">
        <v>28</v>
      </c>
      <c r="E35" s="99">
        <v>1290</v>
      </c>
      <c r="F35" s="113" t="s">
        <v>242</v>
      </c>
      <c r="G35" s="129">
        <f t="shared" si="0"/>
        <v>4.6976744186046515</v>
      </c>
      <c r="H35" s="65"/>
    </row>
    <row r="36" spans="1:8" ht="30" customHeight="1">
      <c r="A36" s="72" t="s">
        <v>38</v>
      </c>
      <c r="B36" s="39" t="s">
        <v>141</v>
      </c>
      <c r="C36" s="39">
        <v>244</v>
      </c>
      <c r="D36" s="40" t="s">
        <v>28</v>
      </c>
      <c r="E36" s="99">
        <v>459.5</v>
      </c>
      <c r="F36" s="113" t="s">
        <v>243</v>
      </c>
      <c r="G36" s="129">
        <f t="shared" si="0"/>
        <v>2.002176278563656</v>
      </c>
      <c r="H36" s="65"/>
    </row>
    <row r="37" spans="1:8" ht="41.25">
      <c r="A37" s="72" t="s">
        <v>91</v>
      </c>
      <c r="B37" s="39" t="s">
        <v>131</v>
      </c>
      <c r="C37" s="39"/>
      <c r="D37" s="40"/>
      <c r="E37" s="99">
        <f>E38</f>
        <v>10020</v>
      </c>
      <c r="F37" s="99">
        <f>F38</f>
        <v>48</v>
      </c>
      <c r="G37" s="129">
        <f t="shared" si="0"/>
        <v>0.47904191616766467</v>
      </c>
      <c r="H37" s="65"/>
    </row>
    <row r="38" spans="1:8" ht="29.25" customHeight="1">
      <c r="A38" s="72" t="s">
        <v>1</v>
      </c>
      <c r="B38" s="39" t="s">
        <v>131</v>
      </c>
      <c r="C38" s="39">
        <v>244</v>
      </c>
      <c r="D38" s="40" t="s">
        <v>28</v>
      </c>
      <c r="E38" s="99">
        <v>10020</v>
      </c>
      <c r="F38" s="114">
        <v>48</v>
      </c>
      <c r="G38" s="129">
        <f t="shared" si="0"/>
        <v>0.47904191616766467</v>
      </c>
      <c r="H38" s="65"/>
    </row>
    <row r="39" spans="1:8" ht="29.25" customHeight="1">
      <c r="A39" s="72" t="s">
        <v>91</v>
      </c>
      <c r="B39" s="39" t="s">
        <v>183</v>
      </c>
      <c r="C39" s="39">
        <v>244</v>
      </c>
      <c r="D39" s="40" t="s">
        <v>28</v>
      </c>
      <c r="E39" s="99">
        <v>530</v>
      </c>
      <c r="F39" s="113" t="s">
        <v>239</v>
      </c>
      <c r="G39" s="129">
        <f t="shared" si="0"/>
        <v>0</v>
      </c>
      <c r="H39" s="65"/>
    </row>
    <row r="40" spans="1:8" ht="29.25" customHeight="1">
      <c r="A40" s="72" t="s">
        <v>91</v>
      </c>
      <c r="B40" s="39" t="s">
        <v>180</v>
      </c>
      <c r="C40" s="39">
        <v>244</v>
      </c>
      <c r="D40" s="40" t="s">
        <v>28</v>
      </c>
      <c r="E40" s="99">
        <v>685.4</v>
      </c>
      <c r="F40" s="113" t="s">
        <v>239</v>
      </c>
      <c r="G40" s="129">
        <f t="shared" si="0"/>
        <v>0</v>
      </c>
      <c r="H40" s="65"/>
    </row>
    <row r="41" spans="1:8" ht="15">
      <c r="A41" s="72" t="s">
        <v>81</v>
      </c>
      <c r="B41" s="39"/>
      <c r="C41" s="39"/>
      <c r="D41" s="85" t="s">
        <v>92</v>
      </c>
      <c r="E41" s="101">
        <f>E42+E63+E68+E84</f>
        <v>24575.300000000003</v>
      </c>
      <c r="F41" s="101">
        <f>F42+F63+F68+F84</f>
        <v>2297</v>
      </c>
      <c r="G41" s="128">
        <f t="shared" si="0"/>
        <v>9.346783152189392</v>
      </c>
      <c r="H41" s="65"/>
    </row>
    <row r="42" spans="1:8" ht="15">
      <c r="A42" s="72" t="s">
        <v>93</v>
      </c>
      <c r="B42" s="39"/>
      <c r="C42" s="39"/>
      <c r="D42" s="85" t="s">
        <v>5</v>
      </c>
      <c r="E42" s="101">
        <f>E45+E47+E44+E49+E51+E55+E57+E60+E61+E53+E54</f>
        <v>7600.500000000002</v>
      </c>
      <c r="F42" s="101">
        <f>F45+F47+F44+F49+F51+F55+F57+F60+F61+F53+F54</f>
        <v>184.9</v>
      </c>
      <c r="G42" s="128">
        <f t="shared" si="0"/>
        <v>2.432734688507334</v>
      </c>
      <c r="H42" s="65"/>
    </row>
    <row r="43" spans="1:8" ht="54.75">
      <c r="A43" s="70" t="s">
        <v>186</v>
      </c>
      <c r="B43" s="39" t="s">
        <v>187</v>
      </c>
      <c r="C43" s="39"/>
      <c r="D43" s="85"/>
      <c r="E43" s="99">
        <f>E44</f>
        <v>150</v>
      </c>
      <c r="F43" s="99" t="str">
        <f>F44</f>
        <v>0</v>
      </c>
      <c r="G43" s="129">
        <f t="shared" si="0"/>
        <v>0</v>
      </c>
      <c r="H43" s="65"/>
    </row>
    <row r="44" spans="1:8" ht="30" customHeight="1">
      <c r="A44" s="72" t="s">
        <v>1</v>
      </c>
      <c r="B44" s="39" t="s">
        <v>187</v>
      </c>
      <c r="C44" s="39">
        <v>244</v>
      </c>
      <c r="D44" s="40" t="s">
        <v>5</v>
      </c>
      <c r="E44" s="99">
        <v>150</v>
      </c>
      <c r="F44" s="113" t="s">
        <v>239</v>
      </c>
      <c r="G44" s="129">
        <f t="shared" si="0"/>
        <v>0</v>
      </c>
      <c r="H44" s="65"/>
    </row>
    <row r="45" spans="1:8" ht="27">
      <c r="A45" s="70" t="s">
        <v>3</v>
      </c>
      <c r="B45" s="33" t="s">
        <v>132</v>
      </c>
      <c r="C45" s="39"/>
      <c r="D45" s="49"/>
      <c r="E45" s="100">
        <f>E46</f>
        <v>960</v>
      </c>
      <c r="F45" s="100" t="str">
        <f>F46</f>
        <v>4,1</v>
      </c>
      <c r="G45" s="129">
        <f t="shared" si="0"/>
        <v>0.4270833333333333</v>
      </c>
      <c r="H45" s="65"/>
    </row>
    <row r="46" spans="1:7" ht="27" customHeight="1">
      <c r="A46" s="72" t="s">
        <v>1</v>
      </c>
      <c r="B46" s="33" t="s">
        <v>132</v>
      </c>
      <c r="C46" s="39">
        <v>244</v>
      </c>
      <c r="D46" s="50" t="s">
        <v>5</v>
      </c>
      <c r="E46" s="99">
        <v>960</v>
      </c>
      <c r="F46" s="115" t="s">
        <v>244</v>
      </c>
      <c r="G46" s="129">
        <f t="shared" si="0"/>
        <v>0.4270833333333333</v>
      </c>
    </row>
    <row r="47" spans="1:7" ht="54.75" customHeight="1">
      <c r="A47" s="72" t="s">
        <v>133</v>
      </c>
      <c r="B47" s="33" t="s">
        <v>134</v>
      </c>
      <c r="C47" s="39"/>
      <c r="D47" s="50"/>
      <c r="E47" s="99">
        <f>E48</f>
        <v>1100</v>
      </c>
      <c r="F47" s="99" t="str">
        <f>F48</f>
        <v>180,8</v>
      </c>
      <c r="G47" s="129">
        <f t="shared" si="0"/>
        <v>16.436363636363637</v>
      </c>
    </row>
    <row r="48" spans="1:7" ht="27" customHeight="1">
      <c r="A48" s="72" t="s">
        <v>1</v>
      </c>
      <c r="B48" s="33" t="s">
        <v>134</v>
      </c>
      <c r="C48" s="39">
        <v>244</v>
      </c>
      <c r="D48" s="50" t="s">
        <v>5</v>
      </c>
      <c r="E48" s="99">
        <v>1100</v>
      </c>
      <c r="F48" s="115" t="s">
        <v>245</v>
      </c>
      <c r="G48" s="129">
        <f t="shared" si="0"/>
        <v>16.436363636363637</v>
      </c>
    </row>
    <row r="49" spans="1:7" ht="45" customHeight="1">
      <c r="A49" s="72" t="s">
        <v>203</v>
      </c>
      <c r="B49" s="33" t="s">
        <v>184</v>
      </c>
      <c r="C49" s="39"/>
      <c r="D49" s="50"/>
      <c r="E49" s="99">
        <f>E50</f>
        <v>1295.6</v>
      </c>
      <c r="F49" s="99" t="str">
        <f>F50</f>
        <v>0</v>
      </c>
      <c r="G49" s="129">
        <f t="shared" si="0"/>
        <v>0</v>
      </c>
    </row>
    <row r="50" spans="1:7" ht="44.25" customHeight="1">
      <c r="A50" s="72" t="s">
        <v>182</v>
      </c>
      <c r="B50" s="33" t="s">
        <v>184</v>
      </c>
      <c r="C50" s="39">
        <v>412</v>
      </c>
      <c r="D50" s="50" t="s">
        <v>5</v>
      </c>
      <c r="E50" s="99">
        <v>1295.6</v>
      </c>
      <c r="F50" s="115" t="s">
        <v>239</v>
      </c>
      <c r="G50" s="129">
        <f t="shared" si="0"/>
        <v>0</v>
      </c>
    </row>
    <row r="51" spans="1:7" ht="42.75" customHeight="1">
      <c r="A51" s="72" t="s">
        <v>204</v>
      </c>
      <c r="B51" s="33" t="s">
        <v>185</v>
      </c>
      <c r="C51" s="39"/>
      <c r="D51" s="50"/>
      <c r="E51" s="99">
        <f>E52</f>
        <v>1311.5</v>
      </c>
      <c r="F51" s="99" t="str">
        <f>F52</f>
        <v>0</v>
      </c>
      <c r="G51" s="129">
        <f t="shared" si="0"/>
        <v>0</v>
      </c>
    </row>
    <row r="52" spans="1:7" ht="27" customHeight="1">
      <c r="A52" s="72" t="s">
        <v>182</v>
      </c>
      <c r="B52" s="33" t="s">
        <v>185</v>
      </c>
      <c r="C52" s="39">
        <v>412</v>
      </c>
      <c r="D52" s="50" t="s">
        <v>5</v>
      </c>
      <c r="E52" s="99">
        <v>1311.5</v>
      </c>
      <c r="F52" s="115" t="s">
        <v>239</v>
      </c>
      <c r="G52" s="129">
        <f t="shared" si="0"/>
        <v>0</v>
      </c>
    </row>
    <row r="53" spans="1:7" ht="42.75" customHeight="1">
      <c r="A53" s="72" t="s">
        <v>224</v>
      </c>
      <c r="B53" s="33" t="s">
        <v>225</v>
      </c>
      <c r="C53" s="39">
        <v>414</v>
      </c>
      <c r="D53" s="50" t="s">
        <v>5</v>
      </c>
      <c r="E53" s="99">
        <v>1341.6</v>
      </c>
      <c r="F53" s="115" t="s">
        <v>239</v>
      </c>
      <c r="G53" s="129">
        <f t="shared" si="0"/>
        <v>0</v>
      </c>
    </row>
    <row r="54" spans="1:7" ht="109.5" customHeight="1">
      <c r="A54" s="72" t="s">
        <v>226</v>
      </c>
      <c r="B54" s="33" t="s">
        <v>232</v>
      </c>
      <c r="C54" s="39">
        <v>414</v>
      </c>
      <c r="D54" s="50" t="s">
        <v>5</v>
      </c>
      <c r="E54" s="99">
        <v>13.6</v>
      </c>
      <c r="F54" s="115" t="s">
        <v>239</v>
      </c>
      <c r="G54" s="129">
        <f t="shared" si="0"/>
        <v>0</v>
      </c>
    </row>
    <row r="55" spans="1:7" ht="42" customHeight="1">
      <c r="A55" s="72" t="s">
        <v>205</v>
      </c>
      <c r="B55" s="33" t="s">
        <v>181</v>
      </c>
      <c r="C55" s="39"/>
      <c r="D55" s="50"/>
      <c r="E55" s="99">
        <f>E56</f>
        <v>49.8</v>
      </c>
      <c r="F55" s="99" t="str">
        <f>F56</f>
        <v>0</v>
      </c>
      <c r="G55" s="129">
        <f t="shared" si="0"/>
        <v>0</v>
      </c>
    </row>
    <row r="56" spans="1:7" ht="39.75" customHeight="1">
      <c r="A56" s="72" t="s">
        <v>182</v>
      </c>
      <c r="B56" s="33" t="s">
        <v>181</v>
      </c>
      <c r="C56" s="39">
        <v>412</v>
      </c>
      <c r="D56" s="50" t="s">
        <v>5</v>
      </c>
      <c r="E56" s="99">
        <v>49.8</v>
      </c>
      <c r="F56" s="115" t="s">
        <v>239</v>
      </c>
      <c r="G56" s="129">
        <f t="shared" si="0"/>
        <v>0</v>
      </c>
    </row>
    <row r="57" spans="1:7" ht="41.25" customHeight="1">
      <c r="A57" s="72" t="s">
        <v>218</v>
      </c>
      <c r="B57" s="33" t="s">
        <v>208</v>
      </c>
      <c r="C57" s="39">
        <v>412</v>
      </c>
      <c r="D57" s="50" t="s">
        <v>5</v>
      </c>
      <c r="E57" s="99">
        <v>1378.4</v>
      </c>
      <c r="F57" s="115" t="s">
        <v>239</v>
      </c>
      <c r="G57" s="129">
        <f t="shared" si="0"/>
        <v>0</v>
      </c>
    </row>
    <row r="58" spans="1:7" ht="27" customHeight="1">
      <c r="A58" s="72" t="s">
        <v>135</v>
      </c>
      <c r="B58" s="33" t="s">
        <v>208</v>
      </c>
      <c r="C58" s="39">
        <v>412</v>
      </c>
      <c r="D58" s="50" t="s">
        <v>5</v>
      </c>
      <c r="E58" s="99">
        <v>1823</v>
      </c>
      <c r="F58" s="115" t="s">
        <v>239</v>
      </c>
      <c r="G58" s="129">
        <f t="shared" si="0"/>
        <v>0</v>
      </c>
    </row>
    <row r="59" spans="1:7" ht="42" customHeight="1">
      <c r="A59" s="72" t="s">
        <v>201</v>
      </c>
      <c r="B59" s="33" t="s">
        <v>202</v>
      </c>
      <c r="C59" s="39"/>
      <c r="D59" s="50"/>
      <c r="E59" s="99">
        <f>E60</f>
        <v>0</v>
      </c>
      <c r="F59" s="99" t="str">
        <f>F60</f>
        <v>0</v>
      </c>
      <c r="G59" s="129"/>
    </row>
    <row r="60" spans="1:7" ht="39.75" customHeight="1">
      <c r="A60" s="72" t="s">
        <v>182</v>
      </c>
      <c r="B60" s="33" t="s">
        <v>202</v>
      </c>
      <c r="C60" s="39">
        <v>412</v>
      </c>
      <c r="D60" s="50" t="s">
        <v>5</v>
      </c>
      <c r="E60" s="99">
        <v>0</v>
      </c>
      <c r="F60" s="115" t="s">
        <v>239</v>
      </c>
      <c r="G60" s="129"/>
    </row>
    <row r="61" spans="1:7" ht="33.75" customHeight="1">
      <c r="A61" s="72" t="s">
        <v>206</v>
      </c>
      <c r="B61" s="33" t="s">
        <v>207</v>
      </c>
      <c r="C61" s="39"/>
      <c r="D61" s="50"/>
      <c r="E61" s="99">
        <f>E62</f>
        <v>0</v>
      </c>
      <c r="F61" s="99" t="str">
        <f>F62</f>
        <v>0</v>
      </c>
      <c r="G61" s="129"/>
    </row>
    <row r="62" spans="1:7" ht="39.75" customHeight="1">
      <c r="A62" s="72" t="s">
        <v>182</v>
      </c>
      <c r="B62" s="33" t="s">
        <v>207</v>
      </c>
      <c r="C62" s="39">
        <v>412</v>
      </c>
      <c r="D62" s="50" t="s">
        <v>5</v>
      </c>
      <c r="E62" s="99">
        <v>0</v>
      </c>
      <c r="F62" s="115" t="s">
        <v>239</v>
      </c>
      <c r="G62" s="129"/>
    </row>
    <row r="63" spans="1:7" ht="15">
      <c r="A63" s="72" t="s">
        <v>17</v>
      </c>
      <c r="B63" s="39"/>
      <c r="C63" s="39"/>
      <c r="D63" s="86" t="s">
        <v>18</v>
      </c>
      <c r="E63" s="101">
        <f>E64+E66</f>
        <v>851</v>
      </c>
      <c r="F63" s="101">
        <f>F64+F66</f>
        <v>6.2</v>
      </c>
      <c r="G63" s="128">
        <f t="shared" si="0"/>
        <v>0.7285546415981199</v>
      </c>
    </row>
    <row r="64" spans="1:7" ht="69">
      <c r="A64" s="28" t="s">
        <v>36</v>
      </c>
      <c r="B64" s="39" t="s">
        <v>136</v>
      </c>
      <c r="C64" s="63"/>
      <c r="D64" s="40"/>
      <c r="E64" s="99">
        <f>E65</f>
        <v>51</v>
      </c>
      <c r="F64" s="99" t="str">
        <f>F65</f>
        <v>6,2</v>
      </c>
      <c r="G64" s="129">
        <f t="shared" si="0"/>
        <v>12.156862745098039</v>
      </c>
    </row>
    <row r="65" spans="1:7" ht="41.25">
      <c r="A65" s="28" t="s">
        <v>80</v>
      </c>
      <c r="B65" s="39" t="s">
        <v>136</v>
      </c>
      <c r="C65" s="39">
        <v>814</v>
      </c>
      <c r="D65" s="40" t="s">
        <v>18</v>
      </c>
      <c r="E65" s="99">
        <v>51</v>
      </c>
      <c r="F65" s="113" t="s">
        <v>246</v>
      </c>
      <c r="G65" s="129">
        <f t="shared" si="0"/>
        <v>12.156862745098039</v>
      </c>
    </row>
    <row r="66" spans="1:7" ht="27" customHeight="1">
      <c r="A66" s="28" t="s">
        <v>37</v>
      </c>
      <c r="B66" s="39" t="s">
        <v>137</v>
      </c>
      <c r="C66" s="39"/>
      <c r="D66" s="40"/>
      <c r="E66" s="99">
        <f>E67</f>
        <v>800</v>
      </c>
      <c r="F66" s="99" t="str">
        <f>F67</f>
        <v>0</v>
      </c>
      <c r="G66" s="129">
        <f t="shared" si="0"/>
        <v>0</v>
      </c>
    </row>
    <row r="67" spans="1:7" ht="27" customHeight="1">
      <c r="A67" s="28" t="s">
        <v>80</v>
      </c>
      <c r="B67" s="39" t="s">
        <v>137</v>
      </c>
      <c r="C67" s="39">
        <v>814</v>
      </c>
      <c r="D67" s="40" t="s">
        <v>18</v>
      </c>
      <c r="E67" s="99">
        <v>800</v>
      </c>
      <c r="F67" s="113" t="s">
        <v>239</v>
      </c>
      <c r="G67" s="129">
        <f t="shared" si="0"/>
        <v>0</v>
      </c>
    </row>
    <row r="68" spans="1:7" ht="15">
      <c r="A68" s="80" t="s">
        <v>19</v>
      </c>
      <c r="B68" s="39"/>
      <c r="C68" s="39"/>
      <c r="D68" s="85" t="s">
        <v>20</v>
      </c>
      <c r="E68" s="99">
        <f>E69+E71+E75+E73+E77+E80+E81+E79+E74+E82+E83</f>
        <v>8177.800000000001</v>
      </c>
      <c r="F68" s="99">
        <f>F69+F71+F75+F73+F77+F80+F81+F79+F74+F82+F83</f>
        <v>777.5</v>
      </c>
      <c r="G68" s="128">
        <f t="shared" si="0"/>
        <v>9.507446990633177</v>
      </c>
    </row>
    <row r="69" spans="1:7" ht="27">
      <c r="A69" s="31" t="s">
        <v>79</v>
      </c>
      <c r="B69" s="33" t="s">
        <v>138</v>
      </c>
      <c r="C69" s="16"/>
      <c r="D69" s="42"/>
      <c r="E69" s="102">
        <f>E70</f>
        <v>2177</v>
      </c>
      <c r="F69" s="102" t="str">
        <f>F70</f>
        <v>761,9</v>
      </c>
      <c r="G69" s="129">
        <f t="shared" si="0"/>
        <v>34.997703261368855</v>
      </c>
    </row>
    <row r="70" spans="1:7" ht="27.75" customHeight="1">
      <c r="A70" s="76" t="s">
        <v>1</v>
      </c>
      <c r="B70" s="33" t="s">
        <v>138</v>
      </c>
      <c r="C70" s="16" t="s">
        <v>2</v>
      </c>
      <c r="D70" s="42" t="s">
        <v>20</v>
      </c>
      <c r="E70" s="102">
        <v>2177</v>
      </c>
      <c r="F70" s="112" t="s">
        <v>247</v>
      </c>
      <c r="G70" s="129">
        <f t="shared" si="0"/>
        <v>34.997703261368855</v>
      </c>
    </row>
    <row r="71" spans="1:7" ht="29.25" customHeight="1">
      <c r="A71" s="31" t="s">
        <v>94</v>
      </c>
      <c r="B71" s="33" t="s">
        <v>139</v>
      </c>
      <c r="C71" s="16"/>
      <c r="D71" s="42"/>
      <c r="E71" s="102">
        <f>E72</f>
        <v>4546.8</v>
      </c>
      <c r="F71" s="102" t="str">
        <f>F72</f>
        <v>15,6</v>
      </c>
      <c r="G71" s="129">
        <f t="shared" si="0"/>
        <v>0.3430984428609131</v>
      </c>
    </row>
    <row r="72" spans="1:7" ht="29.25" customHeight="1">
      <c r="A72" s="76" t="s">
        <v>1</v>
      </c>
      <c r="B72" s="33" t="s">
        <v>139</v>
      </c>
      <c r="C72" s="16" t="s">
        <v>2</v>
      </c>
      <c r="D72" s="42" t="s">
        <v>20</v>
      </c>
      <c r="E72" s="102">
        <v>4546.8</v>
      </c>
      <c r="F72" s="112" t="s">
        <v>248</v>
      </c>
      <c r="G72" s="129">
        <f t="shared" si="0"/>
        <v>0.3430984428609131</v>
      </c>
    </row>
    <row r="73" spans="1:7" ht="39" customHeight="1">
      <c r="A73" s="31" t="s">
        <v>196</v>
      </c>
      <c r="B73" s="33" t="s">
        <v>188</v>
      </c>
      <c r="C73" s="16" t="s">
        <v>2</v>
      </c>
      <c r="D73" s="42" t="s">
        <v>20</v>
      </c>
      <c r="E73" s="102">
        <v>0</v>
      </c>
      <c r="F73" s="112" t="s">
        <v>239</v>
      </c>
      <c r="G73" s="129"/>
    </row>
    <row r="74" spans="1:7" ht="28.5" customHeight="1">
      <c r="A74" s="31" t="s">
        <v>211</v>
      </c>
      <c r="B74" s="33" t="s">
        <v>212</v>
      </c>
      <c r="C74" s="16" t="s">
        <v>2</v>
      </c>
      <c r="D74" s="42" t="s">
        <v>20</v>
      </c>
      <c r="E74" s="102">
        <v>0</v>
      </c>
      <c r="F74" s="112" t="s">
        <v>239</v>
      </c>
      <c r="G74" s="129"/>
    </row>
    <row r="75" spans="1:7" ht="40.5" customHeight="1">
      <c r="A75" s="32" t="s">
        <v>95</v>
      </c>
      <c r="B75" s="33" t="s">
        <v>140</v>
      </c>
      <c r="C75" s="16"/>
      <c r="D75" s="51"/>
      <c r="E75" s="102">
        <f>E76</f>
        <v>0</v>
      </c>
      <c r="F75" s="102" t="str">
        <f>F76</f>
        <v>0</v>
      </c>
      <c r="G75" s="129"/>
    </row>
    <row r="76" spans="1:7" ht="27.75" customHeight="1">
      <c r="A76" s="72" t="s">
        <v>1</v>
      </c>
      <c r="B76" s="33" t="s">
        <v>140</v>
      </c>
      <c r="C76" s="30" t="s">
        <v>2</v>
      </c>
      <c r="D76" s="40" t="s">
        <v>20</v>
      </c>
      <c r="E76" s="99">
        <v>0</v>
      </c>
      <c r="F76" s="113" t="s">
        <v>239</v>
      </c>
      <c r="G76" s="129"/>
    </row>
    <row r="77" spans="1:7" ht="27" customHeight="1">
      <c r="A77" s="73" t="s">
        <v>192</v>
      </c>
      <c r="B77" s="39" t="s">
        <v>193</v>
      </c>
      <c r="C77" s="30"/>
      <c r="D77" s="40"/>
      <c r="E77" s="99">
        <f>E78</f>
        <v>45.1</v>
      </c>
      <c r="F77" s="99" t="str">
        <f>F78</f>
        <v>0</v>
      </c>
      <c r="G77" s="129">
        <f aca="true" t="shared" si="1" ref="G77:G138">F77/E77*100</f>
        <v>0</v>
      </c>
    </row>
    <row r="78" spans="1:7" ht="27" customHeight="1">
      <c r="A78" s="72" t="s">
        <v>1</v>
      </c>
      <c r="B78" s="39" t="s">
        <v>193</v>
      </c>
      <c r="C78" s="30" t="s">
        <v>2</v>
      </c>
      <c r="D78" s="40" t="s">
        <v>20</v>
      </c>
      <c r="E78" s="99">
        <v>45.1</v>
      </c>
      <c r="F78" s="113" t="s">
        <v>239</v>
      </c>
      <c r="G78" s="129">
        <f t="shared" si="1"/>
        <v>0</v>
      </c>
    </row>
    <row r="79" spans="1:7" ht="57" customHeight="1">
      <c r="A79" s="73" t="s">
        <v>209</v>
      </c>
      <c r="B79" s="39" t="s">
        <v>210</v>
      </c>
      <c r="C79" s="30" t="s">
        <v>2</v>
      </c>
      <c r="D79" s="40" t="s">
        <v>20</v>
      </c>
      <c r="E79" s="99">
        <v>450.5</v>
      </c>
      <c r="F79" s="113" t="s">
        <v>239</v>
      </c>
      <c r="G79" s="129">
        <f t="shared" si="1"/>
        <v>0</v>
      </c>
    </row>
    <row r="80" spans="1:7" ht="27" customHeight="1">
      <c r="A80" s="73" t="s">
        <v>197</v>
      </c>
      <c r="B80" s="39" t="s">
        <v>198</v>
      </c>
      <c r="C80" s="30" t="s">
        <v>2</v>
      </c>
      <c r="D80" s="40" t="s">
        <v>20</v>
      </c>
      <c r="E80" s="99">
        <v>100.1</v>
      </c>
      <c r="F80" s="113" t="s">
        <v>239</v>
      </c>
      <c r="G80" s="129">
        <f t="shared" si="1"/>
        <v>0</v>
      </c>
    </row>
    <row r="81" spans="1:7" ht="20.25" customHeight="1">
      <c r="A81" s="73" t="s">
        <v>199</v>
      </c>
      <c r="B81" s="39" t="s">
        <v>200</v>
      </c>
      <c r="C81" s="30" t="s">
        <v>2</v>
      </c>
      <c r="D81" s="40" t="s">
        <v>20</v>
      </c>
      <c r="E81" s="99">
        <v>233.3</v>
      </c>
      <c r="F81" s="113" t="s">
        <v>239</v>
      </c>
      <c r="G81" s="129">
        <f t="shared" si="1"/>
        <v>0</v>
      </c>
    </row>
    <row r="82" spans="1:7" ht="45" customHeight="1">
      <c r="A82" s="73" t="s">
        <v>213</v>
      </c>
      <c r="B82" s="39" t="s">
        <v>214</v>
      </c>
      <c r="C82" s="30" t="s">
        <v>2</v>
      </c>
      <c r="D82" s="40" t="s">
        <v>20</v>
      </c>
      <c r="E82" s="99">
        <v>0</v>
      </c>
      <c r="F82" s="113" t="s">
        <v>239</v>
      </c>
      <c r="G82" s="129"/>
    </row>
    <row r="83" spans="1:7" ht="30.75" customHeight="1">
      <c r="A83" s="73" t="s">
        <v>227</v>
      </c>
      <c r="B83" s="39" t="s">
        <v>228</v>
      </c>
      <c r="C83" s="30" t="s">
        <v>2</v>
      </c>
      <c r="D83" s="40" t="s">
        <v>20</v>
      </c>
      <c r="E83" s="99">
        <v>625</v>
      </c>
      <c r="F83" s="113" t="s">
        <v>239</v>
      </c>
      <c r="G83" s="129">
        <f t="shared" si="1"/>
        <v>0</v>
      </c>
    </row>
    <row r="84" spans="1:7" ht="54.75" customHeight="1">
      <c r="A84" s="79" t="s">
        <v>142</v>
      </c>
      <c r="B84" s="64"/>
      <c r="C84" s="64"/>
      <c r="D84" s="86" t="s">
        <v>15</v>
      </c>
      <c r="E84" s="101">
        <f>E85</f>
        <v>7946</v>
      </c>
      <c r="F84" s="101">
        <f>F85</f>
        <v>1328.4</v>
      </c>
      <c r="G84" s="128">
        <f t="shared" si="1"/>
        <v>16.717845456833626</v>
      </c>
    </row>
    <row r="85" spans="1:7" ht="26.25" customHeight="1">
      <c r="A85" s="31" t="s">
        <v>39</v>
      </c>
      <c r="B85" s="30" t="s">
        <v>143</v>
      </c>
      <c r="C85" s="34"/>
      <c r="D85" s="40"/>
      <c r="E85" s="99">
        <f>E86+E88+E87+E89</f>
        <v>7946</v>
      </c>
      <c r="F85" s="99">
        <f>F86+F88+F87+F89</f>
        <v>1328.4</v>
      </c>
      <c r="G85" s="129">
        <f t="shared" si="1"/>
        <v>16.717845456833626</v>
      </c>
    </row>
    <row r="86" spans="1:8" ht="30" customHeight="1">
      <c r="A86" s="76" t="s">
        <v>40</v>
      </c>
      <c r="B86" s="30" t="s">
        <v>143</v>
      </c>
      <c r="C86" s="30" t="s">
        <v>41</v>
      </c>
      <c r="D86" s="35" t="s">
        <v>15</v>
      </c>
      <c r="E86" s="99">
        <v>4047</v>
      </c>
      <c r="F86" s="116" t="s">
        <v>249</v>
      </c>
      <c r="G86" s="129">
        <f t="shared" si="1"/>
        <v>21.92488262910798</v>
      </c>
      <c r="H86" s="65"/>
    </row>
    <row r="87" spans="1:8" ht="44.25" customHeight="1">
      <c r="A87" s="76" t="s">
        <v>144</v>
      </c>
      <c r="B87" s="30" t="s">
        <v>143</v>
      </c>
      <c r="C87" s="30" t="s">
        <v>145</v>
      </c>
      <c r="D87" s="35" t="s">
        <v>15</v>
      </c>
      <c r="E87" s="99">
        <v>1222</v>
      </c>
      <c r="F87" s="116" t="s">
        <v>273</v>
      </c>
      <c r="G87" s="129">
        <f t="shared" si="1"/>
        <v>21.44844517184943</v>
      </c>
      <c r="H87" s="65"/>
    </row>
    <row r="88" spans="1:7" ht="30.75" customHeight="1">
      <c r="A88" s="76" t="s">
        <v>1</v>
      </c>
      <c r="B88" s="30" t="s">
        <v>143</v>
      </c>
      <c r="C88" s="30" t="s">
        <v>2</v>
      </c>
      <c r="D88" s="35" t="s">
        <v>15</v>
      </c>
      <c r="E88" s="99">
        <v>2674</v>
      </c>
      <c r="F88" s="116" t="s">
        <v>250</v>
      </c>
      <c r="G88" s="129">
        <f t="shared" si="1"/>
        <v>6.694091249065071</v>
      </c>
    </row>
    <row r="89" spans="1:7" ht="27" customHeight="1">
      <c r="A89" s="79" t="s">
        <v>85</v>
      </c>
      <c r="B89" s="30" t="s">
        <v>143</v>
      </c>
      <c r="C89" s="30" t="s">
        <v>146</v>
      </c>
      <c r="D89" s="35" t="s">
        <v>15</v>
      </c>
      <c r="E89" s="99">
        <v>3</v>
      </c>
      <c r="F89" s="116" t="s">
        <v>239</v>
      </c>
      <c r="G89" s="129">
        <f t="shared" si="1"/>
        <v>0</v>
      </c>
    </row>
    <row r="90" spans="1:7" ht="46.5">
      <c r="A90" s="75" t="s">
        <v>75</v>
      </c>
      <c r="B90" s="36" t="s">
        <v>150</v>
      </c>
      <c r="C90" s="36"/>
      <c r="D90" s="37"/>
      <c r="E90" s="97">
        <f>E91</f>
        <v>9798.7</v>
      </c>
      <c r="F90" s="97">
        <f>F91</f>
        <v>2383.1</v>
      </c>
      <c r="G90" s="128">
        <f t="shared" si="1"/>
        <v>24.3205731372529</v>
      </c>
    </row>
    <row r="91" spans="1:7" ht="20.25" customHeight="1">
      <c r="A91" s="73" t="s">
        <v>6</v>
      </c>
      <c r="B91" s="39"/>
      <c r="C91" s="39"/>
      <c r="D91" s="85" t="s">
        <v>7</v>
      </c>
      <c r="E91" s="101">
        <f>E92+E96+E98+E100+E95</f>
        <v>9798.7</v>
      </c>
      <c r="F91" s="101">
        <f>F92+F96+F98+F100+F95</f>
        <v>2383.1</v>
      </c>
      <c r="G91" s="128">
        <f t="shared" si="1"/>
        <v>24.3205731372529</v>
      </c>
    </row>
    <row r="92" spans="1:7" ht="27" customHeight="1">
      <c r="A92" s="28" t="s">
        <v>96</v>
      </c>
      <c r="B92" s="39" t="s">
        <v>147</v>
      </c>
      <c r="C92" s="39"/>
      <c r="D92" s="40"/>
      <c r="E92" s="99">
        <f>E93+E94</f>
        <v>845.1</v>
      </c>
      <c r="F92" s="99">
        <f>F93+F94</f>
        <v>188.9</v>
      </c>
      <c r="G92" s="129">
        <f t="shared" si="1"/>
        <v>22.352384333215003</v>
      </c>
    </row>
    <row r="93" spans="1:7" ht="18" customHeight="1">
      <c r="A93" s="76" t="s">
        <v>1</v>
      </c>
      <c r="B93" s="39" t="s">
        <v>147</v>
      </c>
      <c r="C93" s="39">
        <v>244</v>
      </c>
      <c r="D93" s="41" t="s">
        <v>7</v>
      </c>
      <c r="E93" s="99">
        <v>545.1</v>
      </c>
      <c r="F93" s="119">
        <v>88.9</v>
      </c>
      <c r="G93" s="129">
        <f t="shared" si="1"/>
        <v>16.308934140524673</v>
      </c>
    </row>
    <row r="94" spans="1:7" ht="23.25" customHeight="1">
      <c r="A94" s="73" t="s">
        <v>42</v>
      </c>
      <c r="B94" s="39" t="s">
        <v>147</v>
      </c>
      <c r="C94" s="39">
        <v>612</v>
      </c>
      <c r="D94" s="41" t="s">
        <v>7</v>
      </c>
      <c r="E94" s="99">
        <v>300</v>
      </c>
      <c r="F94" s="119">
        <v>100</v>
      </c>
      <c r="G94" s="129">
        <f t="shared" si="1"/>
        <v>33.33333333333333</v>
      </c>
    </row>
    <row r="95" spans="1:7" ht="42" customHeight="1">
      <c r="A95" s="73" t="s">
        <v>213</v>
      </c>
      <c r="B95" s="39" t="s">
        <v>217</v>
      </c>
      <c r="C95" s="39">
        <v>612</v>
      </c>
      <c r="D95" s="41" t="s">
        <v>7</v>
      </c>
      <c r="E95" s="99">
        <v>0</v>
      </c>
      <c r="F95" s="123" t="s">
        <v>239</v>
      </c>
      <c r="G95" s="129"/>
    </row>
    <row r="96" spans="1:7" ht="31.5" customHeight="1">
      <c r="A96" s="73" t="s">
        <v>43</v>
      </c>
      <c r="B96" s="16" t="s">
        <v>148</v>
      </c>
      <c r="C96" s="71"/>
      <c r="D96" s="41"/>
      <c r="E96" s="99">
        <f>E97</f>
        <v>8316.7</v>
      </c>
      <c r="F96" s="99" t="str">
        <f>F97</f>
        <v>2079,2</v>
      </c>
      <c r="G96" s="129">
        <f t="shared" si="1"/>
        <v>25.000300599997594</v>
      </c>
    </row>
    <row r="97" spans="1:7" ht="43.5" customHeight="1">
      <c r="A97" s="31" t="s">
        <v>44</v>
      </c>
      <c r="B97" s="16" t="s">
        <v>148</v>
      </c>
      <c r="C97" s="16" t="s">
        <v>29</v>
      </c>
      <c r="D97" s="42" t="s">
        <v>7</v>
      </c>
      <c r="E97" s="102">
        <v>8316.7</v>
      </c>
      <c r="F97" s="112" t="s">
        <v>251</v>
      </c>
      <c r="G97" s="129">
        <f t="shared" si="1"/>
        <v>25.000300599997594</v>
      </c>
    </row>
    <row r="98" spans="1:7" ht="27" customHeight="1">
      <c r="A98" s="31" t="s">
        <v>45</v>
      </c>
      <c r="B98" s="16" t="s">
        <v>149</v>
      </c>
      <c r="C98" s="16"/>
      <c r="D98" s="42"/>
      <c r="E98" s="102">
        <f>E99</f>
        <v>459.9</v>
      </c>
      <c r="F98" s="117">
        <f>F99</f>
        <v>115</v>
      </c>
      <c r="G98" s="129">
        <f t="shared" si="1"/>
        <v>25.005435964340073</v>
      </c>
    </row>
    <row r="99" spans="1:7" ht="54" customHeight="1">
      <c r="A99" s="31" t="s">
        <v>44</v>
      </c>
      <c r="B99" s="16" t="s">
        <v>149</v>
      </c>
      <c r="C99" s="16" t="s">
        <v>29</v>
      </c>
      <c r="D99" s="42" t="s">
        <v>7</v>
      </c>
      <c r="E99" s="102">
        <v>459.9</v>
      </c>
      <c r="F99" s="118">
        <v>115</v>
      </c>
      <c r="G99" s="129">
        <f t="shared" si="1"/>
        <v>25.005435964340073</v>
      </c>
    </row>
    <row r="100" spans="1:7" ht="36.75" customHeight="1">
      <c r="A100" s="31" t="s">
        <v>215</v>
      </c>
      <c r="B100" s="16" t="s">
        <v>216</v>
      </c>
      <c r="C100" s="16" t="s">
        <v>29</v>
      </c>
      <c r="D100" s="42" t="s">
        <v>7</v>
      </c>
      <c r="E100" s="102">
        <v>177</v>
      </c>
      <c r="F100" s="112" t="s">
        <v>239</v>
      </c>
      <c r="G100" s="129">
        <f t="shared" si="1"/>
        <v>0</v>
      </c>
    </row>
    <row r="101" spans="1:7" ht="45.75" customHeight="1">
      <c r="A101" s="74" t="s">
        <v>76</v>
      </c>
      <c r="B101" s="45" t="s">
        <v>151</v>
      </c>
      <c r="C101" s="45"/>
      <c r="D101" s="36"/>
      <c r="E101" s="97">
        <f>E102+E108</f>
        <v>3151</v>
      </c>
      <c r="F101" s="97">
        <f>F102+F108</f>
        <v>190.2</v>
      </c>
      <c r="G101" s="128">
        <f t="shared" si="1"/>
        <v>6.036178990796572</v>
      </c>
    </row>
    <row r="102" spans="1:7" ht="21" customHeight="1">
      <c r="A102" s="31" t="s">
        <v>97</v>
      </c>
      <c r="B102" s="16"/>
      <c r="C102" s="16"/>
      <c r="D102" s="87" t="s">
        <v>14</v>
      </c>
      <c r="E102" s="130">
        <f>E103+E106</f>
        <v>614</v>
      </c>
      <c r="F102" s="130">
        <f>F103+F106</f>
        <v>0</v>
      </c>
      <c r="G102" s="128">
        <f t="shared" si="1"/>
        <v>0</v>
      </c>
    </row>
    <row r="103" spans="1:7" ht="41.25" customHeight="1">
      <c r="A103" s="31" t="s">
        <v>46</v>
      </c>
      <c r="B103" s="16" t="s">
        <v>152</v>
      </c>
      <c r="C103" s="16"/>
      <c r="D103" s="42"/>
      <c r="E103" s="102">
        <f>E104+E105</f>
        <v>398.4</v>
      </c>
      <c r="F103" s="102">
        <f>F104+F105</f>
        <v>0</v>
      </c>
      <c r="G103" s="129">
        <f t="shared" si="1"/>
        <v>0</v>
      </c>
    </row>
    <row r="104" spans="1:8" ht="18" customHeight="1">
      <c r="A104" s="76" t="s">
        <v>189</v>
      </c>
      <c r="B104" s="16" t="s">
        <v>152</v>
      </c>
      <c r="C104" s="16" t="s">
        <v>41</v>
      </c>
      <c r="D104" s="42" t="s">
        <v>14</v>
      </c>
      <c r="E104" s="102">
        <v>306</v>
      </c>
      <c r="F104" s="112" t="s">
        <v>239</v>
      </c>
      <c r="G104" s="129">
        <f t="shared" si="1"/>
        <v>0</v>
      </c>
      <c r="H104" s="38"/>
    </row>
    <row r="105" spans="1:8" ht="55.5" customHeight="1">
      <c r="A105" s="76" t="s">
        <v>144</v>
      </c>
      <c r="B105" s="16" t="s">
        <v>152</v>
      </c>
      <c r="C105" s="16" t="s">
        <v>145</v>
      </c>
      <c r="D105" s="42" t="s">
        <v>14</v>
      </c>
      <c r="E105" s="102">
        <v>92.4</v>
      </c>
      <c r="F105" s="112" t="s">
        <v>239</v>
      </c>
      <c r="G105" s="129">
        <f t="shared" si="1"/>
        <v>0</v>
      </c>
      <c r="H105" s="38"/>
    </row>
    <row r="106" spans="1:7" ht="21" customHeight="1">
      <c r="A106" s="28" t="s">
        <v>4</v>
      </c>
      <c r="B106" s="39" t="s">
        <v>154</v>
      </c>
      <c r="C106" s="39"/>
      <c r="D106" s="40"/>
      <c r="E106" s="99">
        <f>E107</f>
        <v>215.6</v>
      </c>
      <c r="F106" s="99" t="str">
        <f>F107</f>
        <v>0</v>
      </c>
      <c r="G106" s="129">
        <f t="shared" si="1"/>
        <v>0</v>
      </c>
    </row>
    <row r="107" spans="1:7" ht="27.75" customHeight="1">
      <c r="A107" s="72" t="s">
        <v>1</v>
      </c>
      <c r="B107" s="39" t="s">
        <v>154</v>
      </c>
      <c r="C107" s="39">
        <v>244</v>
      </c>
      <c r="D107" s="40" t="s">
        <v>14</v>
      </c>
      <c r="E107" s="99">
        <v>215.6</v>
      </c>
      <c r="F107" s="113" t="s">
        <v>239</v>
      </c>
      <c r="G107" s="129">
        <f t="shared" si="1"/>
        <v>0</v>
      </c>
    </row>
    <row r="108" spans="1:7" ht="18" customHeight="1">
      <c r="A108" s="72" t="s">
        <v>98</v>
      </c>
      <c r="B108" s="39"/>
      <c r="C108" s="63"/>
      <c r="D108" s="85" t="s">
        <v>25</v>
      </c>
      <c r="E108" s="101">
        <f>E110+E111+E112</f>
        <v>2537</v>
      </c>
      <c r="F108" s="101">
        <f>F110+F111+F112</f>
        <v>190.2</v>
      </c>
      <c r="G108" s="128">
        <f t="shared" si="1"/>
        <v>7.497043752463539</v>
      </c>
    </row>
    <row r="109" spans="1:7" ht="30.75" customHeight="1">
      <c r="A109" s="72" t="s">
        <v>99</v>
      </c>
      <c r="B109" s="39" t="s">
        <v>155</v>
      </c>
      <c r="C109" s="39"/>
      <c r="D109" s="40"/>
      <c r="E109" s="99">
        <f>E110</f>
        <v>1341.3</v>
      </c>
      <c r="F109" s="99" t="str">
        <f>F110</f>
        <v>190,2</v>
      </c>
      <c r="G109" s="129">
        <f t="shared" si="1"/>
        <v>14.180272869604115</v>
      </c>
    </row>
    <row r="110" spans="1:7" ht="30.75" customHeight="1">
      <c r="A110" s="72" t="s">
        <v>1</v>
      </c>
      <c r="B110" s="39" t="s">
        <v>155</v>
      </c>
      <c r="C110" s="39">
        <v>244</v>
      </c>
      <c r="D110" s="40" t="s">
        <v>25</v>
      </c>
      <c r="E110" s="99">
        <v>1341.3</v>
      </c>
      <c r="F110" s="113" t="s">
        <v>253</v>
      </c>
      <c r="G110" s="129">
        <f t="shared" si="1"/>
        <v>14.180272869604115</v>
      </c>
    </row>
    <row r="111" spans="1:7" ht="30.75" customHeight="1">
      <c r="A111" s="31" t="s">
        <v>196</v>
      </c>
      <c r="B111" s="33" t="s">
        <v>221</v>
      </c>
      <c r="C111" s="16" t="s">
        <v>2</v>
      </c>
      <c r="D111" s="42" t="s">
        <v>25</v>
      </c>
      <c r="E111" s="102">
        <v>108.7</v>
      </c>
      <c r="F111" s="112" t="s">
        <v>239</v>
      </c>
      <c r="G111" s="129">
        <f t="shared" si="1"/>
        <v>0</v>
      </c>
    </row>
    <row r="112" spans="1:7" ht="30.75" customHeight="1">
      <c r="A112" s="31" t="s">
        <v>211</v>
      </c>
      <c r="B112" s="33" t="s">
        <v>222</v>
      </c>
      <c r="C112" s="16" t="s">
        <v>2</v>
      </c>
      <c r="D112" s="42" t="s">
        <v>25</v>
      </c>
      <c r="E112" s="102">
        <v>1087</v>
      </c>
      <c r="F112" s="112" t="s">
        <v>239</v>
      </c>
      <c r="G112" s="129">
        <f t="shared" si="1"/>
        <v>0</v>
      </c>
    </row>
    <row r="113" spans="1:7" ht="45.75" customHeight="1">
      <c r="A113" s="74" t="s">
        <v>231</v>
      </c>
      <c r="B113" s="45" t="s">
        <v>229</v>
      </c>
      <c r="C113" s="45"/>
      <c r="D113" s="36"/>
      <c r="E113" s="97">
        <f aca="true" t="shared" si="2" ref="E113:F115">E114</f>
        <v>100</v>
      </c>
      <c r="F113" s="97" t="str">
        <f t="shared" si="2"/>
        <v>0</v>
      </c>
      <c r="G113" s="128">
        <f t="shared" si="1"/>
        <v>0</v>
      </c>
    </row>
    <row r="114" spans="1:7" ht="22.5" customHeight="1">
      <c r="A114" s="80" t="s">
        <v>19</v>
      </c>
      <c r="B114" s="39"/>
      <c r="C114" s="39"/>
      <c r="D114" s="85" t="s">
        <v>20</v>
      </c>
      <c r="E114" s="131">
        <f t="shared" si="2"/>
        <v>100</v>
      </c>
      <c r="F114" s="131" t="str">
        <f t="shared" si="2"/>
        <v>0</v>
      </c>
      <c r="G114" s="128">
        <f t="shared" si="1"/>
        <v>0</v>
      </c>
    </row>
    <row r="115" spans="1:7" ht="39.75" customHeight="1">
      <c r="A115" s="32" t="s">
        <v>95</v>
      </c>
      <c r="B115" s="33" t="s">
        <v>230</v>
      </c>
      <c r="C115" s="16"/>
      <c r="D115" s="51"/>
      <c r="E115" s="107">
        <f t="shared" si="2"/>
        <v>100</v>
      </c>
      <c r="F115" s="107" t="str">
        <f t="shared" si="2"/>
        <v>0</v>
      </c>
      <c r="G115" s="129">
        <f t="shared" si="1"/>
        <v>0</v>
      </c>
    </row>
    <row r="116" spans="1:7" ht="34.5" customHeight="1">
      <c r="A116" s="72" t="s">
        <v>1</v>
      </c>
      <c r="B116" s="33" t="s">
        <v>230</v>
      </c>
      <c r="C116" s="30" t="s">
        <v>2</v>
      </c>
      <c r="D116" s="40" t="s">
        <v>20</v>
      </c>
      <c r="E116" s="107">
        <v>100</v>
      </c>
      <c r="F116" s="113" t="s">
        <v>239</v>
      </c>
      <c r="G116" s="129">
        <f t="shared" si="1"/>
        <v>0</v>
      </c>
    </row>
    <row r="117" spans="1:7" s="17" customFormat="1" ht="27.75" customHeight="1">
      <c r="A117" s="66" t="s">
        <v>78</v>
      </c>
      <c r="B117" s="67" t="s">
        <v>157</v>
      </c>
      <c r="C117" s="67"/>
      <c r="D117" s="68"/>
      <c r="E117" s="103">
        <f>E118+E167+E172</f>
        <v>14728.6</v>
      </c>
      <c r="F117" s="103">
        <f>F118+F167+F172</f>
        <v>3395.7000000000003</v>
      </c>
      <c r="G117" s="95">
        <f t="shared" si="1"/>
        <v>23.055144412910934</v>
      </c>
    </row>
    <row r="118" spans="1:7" s="17" customFormat="1" ht="21.75" customHeight="1">
      <c r="A118" s="90" t="s">
        <v>100</v>
      </c>
      <c r="B118" s="88"/>
      <c r="C118" s="88"/>
      <c r="D118" s="89" t="s">
        <v>101</v>
      </c>
      <c r="E118" s="132">
        <f>E119+E122+E140+E143</f>
        <v>13528.199999999999</v>
      </c>
      <c r="F118" s="132">
        <f>F119+F122+F140+F143</f>
        <v>3115.6000000000004</v>
      </c>
      <c r="G118" s="95">
        <f t="shared" si="1"/>
        <v>23.030410549814466</v>
      </c>
    </row>
    <row r="119" spans="1:7" s="17" customFormat="1" ht="55.5" customHeight="1">
      <c r="A119" s="56" t="s">
        <v>49</v>
      </c>
      <c r="B119" s="88"/>
      <c r="C119" s="88"/>
      <c r="D119" s="89" t="s">
        <v>50</v>
      </c>
      <c r="E119" s="132">
        <f>E120</f>
        <v>200</v>
      </c>
      <c r="F119" s="132" t="str">
        <f>F120</f>
        <v>0</v>
      </c>
      <c r="G119" s="95">
        <f t="shared" si="1"/>
        <v>0</v>
      </c>
    </row>
    <row r="120" spans="1:7" s="17" customFormat="1" ht="30" customHeight="1">
      <c r="A120" s="13" t="s">
        <v>82</v>
      </c>
      <c r="B120" s="54" t="s">
        <v>156</v>
      </c>
      <c r="C120" s="54"/>
      <c r="D120" s="55"/>
      <c r="E120" s="104">
        <f>E121</f>
        <v>200</v>
      </c>
      <c r="F120" s="104" t="str">
        <f>F121</f>
        <v>0</v>
      </c>
      <c r="G120" s="133">
        <f t="shared" si="1"/>
        <v>0</v>
      </c>
    </row>
    <row r="121" spans="1:7" s="17" customFormat="1" ht="57" customHeight="1">
      <c r="A121" s="13" t="s">
        <v>47</v>
      </c>
      <c r="B121" s="54" t="s">
        <v>156</v>
      </c>
      <c r="C121" s="54">
        <v>123</v>
      </c>
      <c r="D121" s="55" t="s">
        <v>50</v>
      </c>
      <c r="E121" s="104">
        <v>200</v>
      </c>
      <c r="F121" s="124" t="s">
        <v>239</v>
      </c>
      <c r="G121" s="133">
        <f t="shared" si="1"/>
        <v>0</v>
      </c>
    </row>
    <row r="122" spans="1:7" s="17" customFormat="1" ht="57" customHeight="1">
      <c r="A122" s="13" t="s">
        <v>52</v>
      </c>
      <c r="B122" s="54"/>
      <c r="C122" s="54"/>
      <c r="D122" s="91" t="s">
        <v>53</v>
      </c>
      <c r="E122" s="134">
        <f>E123+E126+E133+E136</f>
        <v>11677.9</v>
      </c>
      <c r="F122" s="134">
        <f>F123+F126+F133+F136</f>
        <v>2901.8</v>
      </c>
      <c r="G122" s="95">
        <f t="shared" si="1"/>
        <v>24.84864573253753</v>
      </c>
    </row>
    <row r="123" spans="1:7" s="17" customFormat="1" ht="43.5" customHeight="1">
      <c r="A123" s="15" t="s">
        <v>102</v>
      </c>
      <c r="B123" s="23" t="s">
        <v>158</v>
      </c>
      <c r="C123" s="53"/>
      <c r="D123" s="25"/>
      <c r="E123" s="105">
        <f>E124+E125</f>
        <v>7193.2</v>
      </c>
      <c r="F123" s="105">
        <f>F124+F125</f>
        <v>1723.4</v>
      </c>
      <c r="G123" s="133">
        <f t="shared" si="1"/>
        <v>23.95873880887505</v>
      </c>
    </row>
    <row r="124" spans="1:7" s="17" customFormat="1" ht="54.75">
      <c r="A124" s="13" t="s">
        <v>51</v>
      </c>
      <c r="B124" s="23" t="s">
        <v>158</v>
      </c>
      <c r="C124" s="54">
        <v>121</v>
      </c>
      <c r="D124" s="55" t="s">
        <v>53</v>
      </c>
      <c r="E124" s="104">
        <v>5524.7</v>
      </c>
      <c r="F124" s="124" t="s">
        <v>254</v>
      </c>
      <c r="G124" s="133">
        <f t="shared" si="1"/>
        <v>21.802088801201876</v>
      </c>
    </row>
    <row r="125" spans="1:7" s="17" customFormat="1" ht="69">
      <c r="A125" s="13" t="s">
        <v>153</v>
      </c>
      <c r="B125" s="23" t="s">
        <v>158</v>
      </c>
      <c r="C125" s="54">
        <v>129</v>
      </c>
      <c r="D125" s="55" t="s">
        <v>53</v>
      </c>
      <c r="E125" s="104">
        <v>1668.5</v>
      </c>
      <c r="F125" s="124" t="s">
        <v>255</v>
      </c>
      <c r="G125" s="133">
        <f t="shared" si="1"/>
        <v>31.099790230746176</v>
      </c>
    </row>
    <row r="126" spans="1:7" s="17" customFormat="1" ht="69">
      <c r="A126" s="29" t="s">
        <v>103</v>
      </c>
      <c r="B126" s="23" t="s">
        <v>159</v>
      </c>
      <c r="C126" s="23"/>
      <c r="D126" s="25"/>
      <c r="E126" s="105">
        <f>E127+E129+E130+E131+E132+E128</f>
        <v>2616.9</v>
      </c>
      <c r="F126" s="105">
        <f>F127+F129+F130+F131+F132+F128</f>
        <v>673.6999999999999</v>
      </c>
      <c r="G126" s="133">
        <f t="shared" si="1"/>
        <v>25.744201154037217</v>
      </c>
    </row>
    <row r="127" spans="1:7" ht="54.75">
      <c r="A127" s="13" t="s">
        <v>51</v>
      </c>
      <c r="B127" s="23" t="s">
        <v>159</v>
      </c>
      <c r="C127" s="54">
        <v>121</v>
      </c>
      <c r="D127" s="55" t="s">
        <v>53</v>
      </c>
      <c r="E127" s="104">
        <v>738.9</v>
      </c>
      <c r="F127" s="124" t="s">
        <v>256</v>
      </c>
      <c r="G127" s="133">
        <f t="shared" si="1"/>
        <v>22.154554066856136</v>
      </c>
    </row>
    <row r="128" spans="1:7" ht="69">
      <c r="A128" s="13" t="s">
        <v>153</v>
      </c>
      <c r="B128" s="23" t="s">
        <v>159</v>
      </c>
      <c r="C128" s="54">
        <v>129</v>
      </c>
      <c r="D128" s="55" t="s">
        <v>53</v>
      </c>
      <c r="E128" s="104">
        <v>223.2</v>
      </c>
      <c r="F128" s="124" t="s">
        <v>257</v>
      </c>
      <c r="G128" s="133">
        <f t="shared" si="1"/>
        <v>21.236559139784948</v>
      </c>
    </row>
    <row r="129" spans="1:7" ht="27">
      <c r="A129" s="56" t="s">
        <v>86</v>
      </c>
      <c r="B129" s="23" t="s">
        <v>159</v>
      </c>
      <c r="C129" s="54">
        <v>122</v>
      </c>
      <c r="D129" s="55" t="s">
        <v>53</v>
      </c>
      <c r="E129" s="104">
        <v>50</v>
      </c>
      <c r="F129" s="124" t="s">
        <v>258</v>
      </c>
      <c r="G129" s="133">
        <f t="shared" si="1"/>
        <v>2.8</v>
      </c>
    </row>
    <row r="130" spans="1:7" ht="29.25" customHeight="1">
      <c r="A130" s="13" t="s">
        <v>1</v>
      </c>
      <c r="B130" s="23" t="s">
        <v>159</v>
      </c>
      <c r="C130" s="54">
        <v>244</v>
      </c>
      <c r="D130" s="55" t="s">
        <v>53</v>
      </c>
      <c r="E130" s="104">
        <v>1382.9</v>
      </c>
      <c r="F130" s="124" t="s">
        <v>259</v>
      </c>
      <c r="G130" s="133">
        <f t="shared" si="1"/>
        <v>33.03926531202545</v>
      </c>
    </row>
    <row r="131" spans="1:7" ht="27">
      <c r="A131" s="13" t="s">
        <v>85</v>
      </c>
      <c r="B131" s="23" t="s">
        <v>159</v>
      </c>
      <c r="C131" s="54">
        <v>852</v>
      </c>
      <c r="D131" s="55" t="s">
        <v>53</v>
      </c>
      <c r="E131" s="104">
        <v>6.9</v>
      </c>
      <c r="F131" s="124" t="s">
        <v>239</v>
      </c>
      <c r="G131" s="133">
        <f t="shared" si="1"/>
        <v>0</v>
      </c>
    </row>
    <row r="132" spans="1:7" ht="15">
      <c r="A132" s="13" t="s">
        <v>84</v>
      </c>
      <c r="B132" s="23" t="s">
        <v>159</v>
      </c>
      <c r="C132" s="54">
        <v>853</v>
      </c>
      <c r="D132" s="55" t="s">
        <v>53</v>
      </c>
      <c r="E132" s="104">
        <v>215</v>
      </c>
      <c r="F132" s="124" t="s">
        <v>260</v>
      </c>
      <c r="G132" s="133">
        <f t="shared" si="1"/>
        <v>2</v>
      </c>
    </row>
    <row r="133" spans="1:7" ht="39">
      <c r="A133" s="15" t="s">
        <v>104</v>
      </c>
      <c r="B133" s="23" t="s">
        <v>160</v>
      </c>
      <c r="C133" s="23"/>
      <c r="D133" s="25"/>
      <c r="E133" s="105">
        <f>E134+E135</f>
        <v>1307</v>
      </c>
      <c r="F133" s="105">
        <f>F134+F135</f>
        <v>433.8</v>
      </c>
      <c r="G133" s="133">
        <f t="shared" si="1"/>
        <v>33.19051262433053</v>
      </c>
    </row>
    <row r="134" spans="1:7" ht="54.75">
      <c r="A134" s="13" t="s">
        <v>51</v>
      </c>
      <c r="B134" s="23" t="s">
        <v>160</v>
      </c>
      <c r="C134" s="54">
        <v>121</v>
      </c>
      <c r="D134" s="55" t="s">
        <v>53</v>
      </c>
      <c r="E134" s="104">
        <v>1003.8</v>
      </c>
      <c r="F134" s="124" t="s">
        <v>261</v>
      </c>
      <c r="G134" s="133">
        <f t="shared" si="1"/>
        <v>36.989440127515444</v>
      </c>
    </row>
    <row r="135" spans="1:7" ht="69">
      <c r="A135" s="13" t="s">
        <v>153</v>
      </c>
      <c r="B135" s="23" t="s">
        <v>160</v>
      </c>
      <c r="C135" s="54">
        <v>129</v>
      </c>
      <c r="D135" s="55" t="s">
        <v>53</v>
      </c>
      <c r="E135" s="104">
        <v>303.2</v>
      </c>
      <c r="F135" s="124" t="s">
        <v>262</v>
      </c>
      <c r="G135" s="133">
        <f t="shared" si="1"/>
        <v>20.613456464379947</v>
      </c>
    </row>
    <row r="136" spans="1:7" ht="85.5" customHeight="1">
      <c r="A136" s="29" t="s">
        <v>112</v>
      </c>
      <c r="B136" s="94" t="s">
        <v>190</v>
      </c>
      <c r="C136" s="23"/>
      <c r="D136" s="25"/>
      <c r="E136" s="105">
        <f>E137+E138+E139</f>
        <v>560.8</v>
      </c>
      <c r="F136" s="105">
        <f>F137+F138+F139</f>
        <v>70.9</v>
      </c>
      <c r="G136" s="133">
        <f t="shared" si="1"/>
        <v>12.642653352353783</v>
      </c>
    </row>
    <row r="137" spans="1:7" ht="39.75" customHeight="1">
      <c r="A137" s="13" t="s">
        <v>1</v>
      </c>
      <c r="B137" s="23" t="s">
        <v>169</v>
      </c>
      <c r="C137" s="23">
        <v>244</v>
      </c>
      <c r="D137" s="25" t="s">
        <v>53</v>
      </c>
      <c r="E137" s="105">
        <v>36.2</v>
      </c>
      <c r="F137" s="121" t="s">
        <v>239</v>
      </c>
      <c r="G137" s="133">
        <f t="shared" si="1"/>
        <v>0</v>
      </c>
    </row>
    <row r="138" spans="1:7" ht="45" customHeight="1">
      <c r="A138" s="13" t="s">
        <v>51</v>
      </c>
      <c r="B138" s="23" t="s">
        <v>191</v>
      </c>
      <c r="C138" s="23">
        <v>121</v>
      </c>
      <c r="D138" s="25" t="s">
        <v>53</v>
      </c>
      <c r="E138" s="105">
        <v>402.9</v>
      </c>
      <c r="F138" s="121" t="s">
        <v>263</v>
      </c>
      <c r="G138" s="133">
        <f t="shared" si="1"/>
        <v>13.551749813849593</v>
      </c>
    </row>
    <row r="139" spans="1:7" ht="69">
      <c r="A139" s="13" t="s">
        <v>153</v>
      </c>
      <c r="B139" s="23" t="s">
        <v>191</v>
      </c>
      <c r="C139" s="23">
        <v>129</v>
      </c>
      <c r="D139" s="25" t="s">
        <v>53</v>
      </c>
      <c r="E139" s="105">
        <v>121.7</v>
      </c>
      <c r="F139" s="121" t="s">
        <v>264</v>
      </c>
      <c r="G139" s="133">
        <f aca="true" t="shared" si="3" ref="G139:G178">F139/E139*100</f>
        <v>13.393590797041908</v>
      </c>
    </row>
    <row r="140" spans="1:7" ht="27">
      <c r="A140" s="29" t="s">
        <v>60</v>
      </c>
      <c r="B140" s="23"/>
      <c r="C140" s="23"/>
      <c r="D140" s="92" t="s">
        <v>62</v>
      </c>
      <c r="E140" s="135">
        <f>E141</f>
        <v>100</v>
      </c>
      <c r="F140" s="135" t="str">
        <f>F141</f>
        <v>0</v>
      </c>
      <c r="G140" s="95">
        <f t="shared" si="3"/>
        <v>0</v>
      </c>
    </row>
    <row r="141" spans="1:7" ht="27">
      <c r="A141" s="29" t="s">
        <v>60</v>
      </c>
      <c r="B141" s="23" t="s">
        <v>161</v>
      </c>
      <c r="C141" s="23"/>
      <c r="D141" s="25"/>
      <c r="E141" s="105">
        <f>E142</f>
        <v>100</v>
      </c>
      <c r="F141" s="105" t="str">
        <f>F142</f>
        <v>0</v>
      </c>
      <c r="G141" s="133">
        <f t="shared" si="3"/>
        <v>0</v>
      </c>
    </row>
    <row r="142" spans="1:7" ht="15">
      <c r="A142" s="29" t="s">
        <v>61</v>
      </c>
      <c r="B142" s="23" t="s">
        <v>161</v>
      </c>
      <c r="C142" s="23">
        <v>870</v>
      </c>
      <c r="D142" s="25" t="s">
        <v>62</v>
      </c>
      <c r="E142" s="105">
        <v>100</v>
      </c>
      <c r="F142" s="121" t="s">
        <v>239</v>
      </c>
      <c r="G142" s="133">
        <f t="shared" si="3"/>
        <v>0</v>
      </c>
    </row>
    <row r="143" spans="1:7" ht="15">
      <c r="A143" s="13" t="s">
        <v>54</v>
      </c>
      <c r="B143" s="23"/>
      <c r="C143" s="23"/>
      <c r="D143" s="92" t="s">
        <v>55</v>
      </c>
      <c r="E143" s="135">
        <f>E152+E154+E157+E159+E161+E163+E166+E156+E144</f>
        <v>1550.3</v>
      </c>
      <c r="F143" s="135">
        <f>F152+F154+F157+F159+F161+F163+F166+F156+F144</f>
        <v>213.8</v>
      </c>
      <c r="G143" s="95">
        <f t="shared" si="3"/>
        <v>13.790879184673935</v>
      </c>
    </row>
    <row r="144" spans="1:7" ht="15">
      <c r="A144" s="28" t="s">
        <v>105</v>
      </c>
      <c r="B144" s="23" t="s">
        <v>162</v>
      </c>
      <c r="C144" s="23">
        <v>540</v>
      </c>
      <c r="D144" s="25" t="s">
        <v>55</v>
      </c>
      <c r="E144" s="105">
        <f>E145+E146+E147+E148+E149+E150+E151</f>
        <v>497</v>
      </c>
      <c r="F144" s="105">
        <f>F145+F146+F147+F148+F149+F150+F151</f>
        <v>119.4</v>
      </c>
      <c r="G144" s="133">
        <f t="shared" si="3"/>
        <v>24.024144869215295</v>
      </c>
    </row>
    <row r="145" spans="1:7" ht="41.25">
      <c r="A145" s="52" t="s">
        <v>106</v>
      </c>
      <c r="B145" s="23" t="s">
        <v>163</v>
      </c>
      <c r="C145" s="23">
        <v>540</v>
      </c>
      <c r="D145" s="25" t="s">
        <v>55</v>
      </c>
      <c r="E145" s="105">
        <v>140</v>
      </c>
      <c r="F145" s="121" t="s">
        <v>265</v>
      </c>
      <c r="G145" s="133">
        <f t="shared" si="3"/>
        <v>25</v>
      </c>
    </row>
    <row r="146" spans="1:7" ht="41.25">
      <c r="A146" s="52" t="s">
        <v>107</v>
      </c>
      <c r="B146" s="23" t="s">
        <v>164</v>
      </c>
      <c r="C146" s="23">
        <v>540</v>
      </c>
      <c r="D146" s="25" t="s">
        <v>55</v>
      </c>
      <c r="E146" s="105">
        <v>70.8</v>
      </c>
      <c r="F146" s="121" t="s">
        <v>266</v>
      </c>
      <c r="G146" s="133">
        <f t="shared" si="3"/>
        <v>25</v>
      </c>
    </row>
    <row r="147" spans="1:7" ht="41.25">
      <c r="A147" s="52" t="s">
        <v>108</v>
      </c>
      <c r="B147" s="23" t="s">
        <v>165</v>
      </c>
      <c r="C147" s="23">
        <v>540</v>
      </c>
      <c r="D147" s="25" t="s">
        <v>55</v>
      </c>
      <c r="E147" s="105">
        <v>41</v>
      </c>
      <c r="F147" s="121" t="s">
        <v>276</v>
      </c>
      <c r="G147" s="133">
        <f t="shared" si="3"/>
        <v>24.878048780487802</v>
      </c>
    </row>
    <row r="148" spans="1:7" ht="54.75">
      <c r="A148" s="52" t="s">
        <v>109</v>
      </c>
      <c r="B148" s="23" t="s">
        <v>166</v>
      </c>
      <c r="C148" s="23">
        <v>540</v>
      </c>
      <c r="D148" s="25" t="s">
        <v>55</v>
      </c>
      <c r="E148" s="105">
        <v>39</v>
      </c>
      <c r="F148" s="121" t="s">
        <v>267</v>
      </c>
      <c r="G148" s="133">
        <f t="shared" si="3"/>
        <v>24.87179487179487</v>
      </c>
    </row>
    <row r="149" spans="1:7" ht="54.75">
      <c r="A149" s="52" t="s">
        <v>110</v>
      </c>
      <c r="B149" s="23" t="s">
        <v>167</v>
      </c>
      <c r="C149" s="23">
        <v>540</v>
      </c>
      <c r="D149" s="25" t="s">
        <v>55</v>
      </c>
      <c r="E149" s="105">
        <v>54.7</v>
      </c>
      <c r="F149" s="121" t="s">
        <v>268</v>
      </c>
      <c r="G149" s="133">
        <f t="shared" si="3"/>
        <v>25.045703839122485</v>
      </c>
    </row>
    <row r="150" spans="1:7" ht="41.25">
      <c r="A150" s="52" t="s">
        <v>111</v>
      </c>
      <c r="B150" s="23" t="s">
        <v>168</v>
      </c>
      <c r="C150" s="23">
        <v>540</v>
      </c>
      <c r="D150" s="25" t="s">
        <v>55</v>
      </c>
      <c r="E150" s="105">
        <v>113.3</v>
      </c>
      <c r="F150" s="121" t="s">
        <v>269</v>
      </c>
      <c r="G150" s="133">
        <f t="shared" si="3"/>
        <v>24.97793468667255</v>
      </c>
    </row>
    <row r="151" spans="1:7" ht="82.5">
      <c r="A151" s="52" t="s">
        <v>219</v>
      </c>
      <c r="B151" s="23" t="s">
        <v>220</v>
      </c>
      <c r="C151" s="23">
        <v>540</v>
      </c>
      <c r="D151" s="25" t="s">
        <v>55</v>
      </c>
      <c r="E151" s="105">
        <v>38.2</v>
      </c>
      <c r="F151" s="121" t="s">
        <v>270</v>
      </c>
      <c r="G151" s="133">
        <f t="shared" si="3"/>
        <v>12.56544502617801</v>
      </c>
    </row>
    <row r="152" spans="1:7" ht="54.75">
      <c r="A152" s="31" t="s">
        <v>113</v>
      </c>
      <c r="B152" s="54" t="s">
        <v>170</v>
      </c>
      <c r="C152" s="54"/>
      <c r="D152" s="26"/>
      <c r="E152" s="104">
        <f>E153</f>
        <v>90</v>
      </c>
      <c r="F152" s="104">
        <f>F153</f>
        <v>23</v>
      </c>
      <c r="G152" s="133">
        <f t="shared" si="3"/>
        <v>25.555555555555554</v>
      </c>
    </row>
    <row r="153" spans="1:7" ht="36" customHeight="1">
      <c r="A153" s="13" t="s">
        <v>1</v>
      </c>
      <c r="B153" s="54" t="s">
        <v>170</v>
      </c>
      <c r="C153" s="54">
        <v>244</v>
      </c>
      <c r="D153" s="55" t="s">
        <v>55</v>
      </c>
      <c r="E153" s="104">
        <v>90</v>
      </c>
      <c r="F153" s="125">
        <v>23</v>
      </c>
      <c r="G153" s="133">
        <f t="shared" si="3"/>
        <v>25.555555555555554</v>
      </c>
    </row>
    <row r="154" spans="1:7" ht="41.25">
      <c r="A154" s="31" t="s">
        <v>56</v>
      </c>
      <c r="B154" s="54" t="s">
        <v>171</v>
      </c>
      <c r="C154" s="54"/>
      <c r="D154" s="26"/>
      <c r="E154" s="104">
        <f>E155</f>
        <v>60.7</v>
      </c>
      <c r="F154" s="104" t="str">
        <f>F155</f>
        <v>0</v>
      </c>
      <c r="G154" s="133">
        <f t="shared" si="3"/>
        <v>0</v>
      </c>
    </row>
    <row r="155" spans="1:7" ht="33" customHeight="1">
      <c r="A155" s="13" t="s">
        <v>1</v>
      </c>
      <c r="B155" s="54" t="s">
        <v>171</v>
      </c>
      <c r="C155" s="54">
        <v>244</v>
      </c>
      <c r="D155" s="26" t="s">
        <v>55</v>
      </c>
      <c r="E155" s="104">
        <v>60.7</v>
      </c>
      <c r="F155" s="126" t="s">
        <v>239</v>
      </c>
      <c r="G155" s="133">
        <f t="shared" si="3"/>
        <v>0</v>
      </c>
    </row>
    <row r="156" spans="1:7" ht="21" customHeight="1">
      <c r="A156" s="13" t="s">
        <v>84</v>
      </c>
      <c r="B156" s="54" t="s">
        <v>171</v>
      </c>
      <c r="C156" s="54">
        <v>853</v>
      </c>
      <c r="D156" s="26" t="s">
        <v>55</v>
      </c>
      <c r="E156" s="104">
        <v>15</v>
      </c>
      <c r="F156" s="126" t="s">
        <v>239</v>
      </c>
      <c r="G156" s="133">
        <f t="shared" si="3"/>
        <v>0</v>
      </c>
    </row>
    <row r="157" spans="1:7" ht="69">
      <c r="A157" s="13" t="s">
        <v>57</v>
      </c>
      <c r="B157" s="54" t="s">
        <v>172</v>
      </c>
      <c r="C157" s="54"/>
      <c r="D157" s="26"/>
      <c r="E157" s="104">
        <f>E158</f>
        <v>50</v>
      </c>
      <c r="F157" s="104" t="str">
        <f>F158</f>
        <v>0</v>
      </c>
      <c r="G157" s="133">
        <f t="shared" si="3"/>
        <v>0</v>
      </c>
    </row>
    <row r="158" spans="1:7" ht="30" customHeight="1">
      <c r="A158" s="13" t="s">
        <v>1</v>
      </c>
      <c r="B158" s="54" t="s">
        <v>172</v>
      </c>
      <c r="C158" s="54">
        <v>244</v>
      </c>
      <c r="D158" s="26" t="s">
        <v>55</v>
      </c>
      <c r="E158" s="104">
        <v>50</v>
      </c>
      <c r="F158" s="126" t="s">
        <v>239</v>
      </c>
      <c r="G158" s="133">
        <f t="shared" si="3"/>
        <v>0</v>
      </c>
    </row>
    <row r="159" spans="1:7" ht="27">
      <c r="A159" s="13" t="s">
        <v>58</v>
      </c>
      <c r="B159" s="54" t="s">
        <v>173</v>
      </c>
      <c r="C159" s="54"/>
      <c r="D159" s="26"/>
      <c r="E159" s="104">
        <f>E160</f>
        <v>60</v>
      </c>
      <c r="F159" s="104" t="str">
        <f>F160</f>
        <v>0</v>
      </c>
      <c r="G159" s="133">
        <f t="shared" si="3"/>
        <v>0</v>
      </c>
    </row>
    <row r="160" spans="1:7" ht="27" customHeight="1">
      <c r="A160" s="13" t="s">
        <v>1</v>
      </c>
      <c r="B160" s="54" t="s">
        <v>173</v>
      </c>
      <c r="C160" s="54">
        <v>244</v>
      </c>
      <c r="D160" s="26" t="s">
        <v>55</v>
      </c>
      <c r="E160" s="104">
        <v>60</v>
      </c>
      <c r="F160" s="126" t="s">
        <v>239</v>
      </c>
      <c r="G160" s="133">
        <f t="shared" si="3"/>
        <v>0</v>
      </c>
    </row>
    <row r="161" spans="1:7" ht="41.25">
      <c r="A161" s="13" t="s">
        <v>59</v>
      </c>
      <c r="B161" s="54" t="s">
        <v>174</v>
      </c>
      <c r="C161" s="54"/>
      <c r="D161" s="55"/>
      <c r="E161" s="104">
        <f>E162</f>
        <v>677.6</v>
      </c>
      <c r="F161" s="104" t="str">
        <f>F162</f>
        <v>71,4</v>
      </c>
      <c r="G161" s="133">
        <f t="shared" si="3"/>
        <v>10.53719008264463</v>
      </c>
    </row>
    <row r="162" spans="1:7" ht="26.25" customHeight="1">
      <c r="A162" s="13" t="s">
        <v>1</v>
      </c>
      <c r="B162" s="54" t="s">
        <v>174</v>
      </c>
      <c r="C162" s="54">
        <v>244</v>
      </c>
      <c r="D162" s="55" t="s">
        <v>55</v>
      </c>
      <c r="E162" s="104">
        <v>677.6</v>
      </c>
      <c r="F162" s="124" t="s">
        <v>271</v>
      </c>
      <c r="G162" s="133">
        <f t="shared" si="3"/>
        <v>10.53719008264463</v>
      </c>
    </row>
    <row r="163" spans="1:7" ht="42" customHeight="1">
      <c r="A163" s="13" t="s">
        <v>175</v>
      </c>
      <c r="B163" s="54" t="s">
        <v>179</v>
      </c>
      <c r="C163" s="54"/>
      <c r="D163" s="55"/>
      <c r="E163" s="104">
        <f>E164</f>
        <v>50</v>
      </c>
      <c r="F163" s="104" t="str">
        <f>F164</f>
        <v>0</v>
      </c>
      <c r="G163" s="133">
        <f t="shared" si="3"/>
        <v>0</v>
      </c>
    </row>
    <row r="164" spans="1:7" ht="30" customHeight="1">
      <c r="A164" s="13" t="s">
        <v>1</v>
      </c>
      <c r="B164" s="54" t="s">
        <v>179</v>
      </c>
      <c r="C164" s="54">
        <v>244</v>
      </c>
      <c r="D164" s="55" t="s">
        <v>55</v>
      </c>
      <c r="E164" s="104">
        <v>50</v>
      </c>
      <c r="F164" s="124" t="s">
        <v>239</v>
      </c>
      <c r="G164" s="133">
        <f t="shared" si="3"/>
        <v>0</v>
      </c>
    </row>
    <row r="165" spans="1:7" ht="42" customHeight="1">
      <c r="A165" s="13" t="s">
        <v>194</v>
      </c>
      <c r="B165" s="54" t="s">
        <v>195</v>
      </c>
      <c r="C165" s="54"/>
      <c r="D165" s="55"/>
      <c r="E165" s="104">
        <f>E166</f>
        <v>50</v>
      </c>
      <c r="F165" s="104" t="str">
        <f>F166</f>
        <v>0</v>
      </c>
      <c r="G165" s="133">
        <f t="shared" si="3"/>
        <v>0</v>
      </c>
    </row>
    <row r="166" spans="1:7" ht="30" customHeight="1">
      <c r="A166" s="13" t="s">
        <v>1</v>
      </c>
      <c r="B166" s="54" t="s">
        <v>195</v>
      </c>
      <c r="C166" s="54">
        <v>244</v>
      </c>
      <c r="D166" s="55" t="s">
        <v>55</v>
      </c>
      <c r="E166" s="104">
        <v>50</v>
      </c>
      <c r="F166" s="124" t="s">
        <v>239</v>
      </c>
      <c r="G166" s="133">
        <f t="shared" si="3"/>
        <v>0</v>
      </c>
    </row>
    <row r="167" spans="1:7" ht="27">
      <c r="A167" s="56" t="s">
        <v>63</v>
      </c>
      <c r="B167" s="23"/>
      <c r="C167" s="23"/>
      <c r="D167" s="92" t="s">
        <v>64</v>
      </c>
      <c r="E167" s="135">
        <f>E168+E170+E171</f>
        <v>233.7</v>
      </c>
      <c r="F167" s="135">
        <f>F168+F170+F171</f>
        <v>57.7</v>
      </c>
      <c r="G167" s="95">
        <f t="shared" si="3"/>
        <v>24.68977321352161</v>
      </c>
    </row>
    <row r="168" spans="1:7" ht="40.5" customHeight="1">
      <c r="A168" s="52" t="s">
        <v>114</v>
      </c>
      <c r="B168" s="23" t="s">
        <v>176</v>
      </c>
      <c r="C168" s="23"/>
      <c r="D168" s="25"/>
      <c r="E168" s="105">
        <f>E169</f>
        <v>179.6</v>
      </c>
      <c r="F168" s="105" t="str">
        <f>F169</f>
        <v>47,6</v>
      </c>
      <c r="G168" s="133">
        <f t="shared" si="3"/>
        <v>26.50334075723831</v>
      </c>
    </row>
    <row r="169" spans="1:7" ht="39" customHeight="1">
      <c r="A169" s="13" t="s">
        <v>51</v>
      </c>
      <c r="B169" s="23" t="s">
        <v>176</v>
      </c>
      <c r="C169" s="60">
        <v>121</v>
      </c>
      <c r="D169" s="61" t="s">
        <v>64</v>
      </c>
      <c r="E169" s="106">
        <v>179.6</v>
      </c>
      <c r="F169" s="127" t="s">
        <v>272</v>
      </c>
      <c r="G169" s="133">
        <f t="shared" si="3"/>
        <v>26.50334075723831</v>
      </c>
    </row>
    <row r="170" spans="1:7" ht="44.25" customHeight="1">
      <c r="A170" s="13" t="s">
        <v>153</v>
      </c>
      <c r="B170" s="23" t="s">
        <v>176</v>
      </c>
      <c r="C170" s="60">
        <v>129</v>
      </c>
      <c r="D170" s="61" t="s">
        <v>64</v>
      </c>
      <c r="E170" s="106">
        <v>54.1</v>
      </c>
      <c r="F170" s="127" t="s">
        <v>274</v>
      </c>
      <c r="G170" s="133">
        <f t="shared" si="3"/>
        <v>18.669131238447317</v>
      </c>
    </row>
    <row r="171" spans="1:7" ht="32.25" customHeight="1">
      <c r="A171" s="13" t="s">
        <v>1</v>
      </c>
      <c r="B171" s="23" t="s">
        <v>176</v>
      </c>
      <c r="C171" s="60">
        <v>244</v>
      </c>
      <c r="D171" s="61" t="s">
        <v>64</v>
      </c>
      <c r="E171" s="106">
        <v>0</v>
      </c>
      <c r="F171" s="127" t="s">
        <v>239</v>
      </c>
      <c r="G171" s="133"/>
    </row>
    <row r="172" spans="1:7" ht="15">
      <c r="A172" s="13" t="s">
        <v>115</v>
      </c>
      <c r="B172" s="60"/>
      <c r="C172" s="60"/>
      <c r="D172" s="93" t="s">
        <v>116</v>
      </c>
      <c r="E172" s="136">
        <f>E173+E176</f>
        <v>966.7</v>
      </c>
      <c r="F172" s="136">
        <f>F173+F176</f>
        <v>222.39999999999998</v>
      </c>
      <c r="G172" s="95">
        <f t="shared" si="3"/>
        <v>23.00610323781938</v>
      </c>
    </row>
    <row r="173" spans="1:7" ht="15">
      <c r="A173" s="62" t="s">
        <v>65</v>
      </c>
      <c r="B173" s="60"/>
      <c r="C173" s="60"/>
      <c r="D173" s="93" t="s">
        <v>66</v>
      </c>
      <c r="E173" s="136">
        <f>E175</f>
        <v>508.7</v>
      </c>
      <c r="F173" s="136" t="str">
        <f>F175</f>
        <v>169,6</v>
      </c>
      <c r="G173" s="95">
        <f t="shared" si="3"/>
        <v>33.33988598388048</v>
      </c>
    </row>
    <row r="174" spans="1:7" ht="23.25" customHeight="1">
      <c r="A174" s="57" t="s">
        <v>117</v>
      </c>
      <c r="B174" s="60" t="s">
        <v>177</v>
      </c>
      <c r="C174" s="54"/>
      <c r="D174" s="55"/>
      <c r="E174" s="104">
        <f>E175</f>
        <v>508.7</v>
      </c>
      <c r="F174" s="104" t="str">
        <f>F175</f>
        <v>169,6</v>
      </c>
      <c r="G174" s="133">
        <f t="shared" si="3"/>
        <v>33.33988598388048</v>
      </c>
    </row>
    <row r="175" spans="1:7" ht="26.25" customHeight="1">
      <c r="A175" s="58" t="s">
        <v>67</v>
      </c>
      <c r="B175" s="60" t="s">
        <v>177</v>
      </c>
      <c r="C175" s="54">
        <v>321</v>
      </c>
      <c r="D175" s="59" t="s">
        <v>66</v>
      </c>
      <c r="E175" s="104">
        <v>508.7</v>
      </c>
      <c r="F175" s="120" t="s">
        <v>275</v>
      </c>
      <c r="G175" s="133">
        <f t="shared" si="3"/>
        <v>33.33988598388048</v>
      </c>
    </row>
    <row r="176" spans="1:7" ht="27">
      <c r="A176" s="52" t="s">
        <v>68</v>
      </c>
      <c r="B176" s="23"/>
      <c r="C176" s="23"/>
      <c r="D176" s="92" t="s">
        <v>69</v>
      </c>
      <c r="E176" s="135">
        <f>E177</f>
        <v>458</v>
      </c>
      <c r="F176" s="135" t="str">
        <f>F177</f>
        <v>52,8</v>
      </c>
      <c r="G176" s="95">
        <f t="shared" si="3"/>
        <v>11.528384279475983</v>
      </c>
    </row>
    <row r="177" spans="1:7" ht="27">
      <c r="A177" s="29" t="s">
        <v>48</v>
      </c>
      <c r="B177" s="23" t="s">
        <v>178</v>
      </c>
      <c r="C177" s="23"/>
      <c r="D177" s="25"/>
      <c r="E177" s="105">
        <f>E178</f>
        <v>458</v>
      </c>
      <c r="F177" s="105" t="str">
        <f>F178</f>
        <v>52,8</v>
      </c>
      <c r="G177" s="133">
        <f t="shared" si="3"/>
        <v>11.528384279475983</v>
      </c>
    </row>
    <row r="178" spans="1:7" ht="29.25" customHeight="1">
      <c r="A178" s="29" t="s">
        <v>1</v>
      </c>
      <c r="B178" s="23" t="s">
        <v>178</v>
      </c>
      <c r="C178" s="23">
        <v>244</v>
      </c>
      <c r="D178" s="25" t="s">
        <v>69</v>
      </c>
      <c r="E178" s="105">
        <v>458</v>
      </c>
      <c r="F178" s="121" t="s">
        <v>252</v>
      </c>
      <c r="G178" s="133">
        <f t="shared" si="3"/>
        <v>11.528384279475983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20"/>
    </row>
    <row r="212" ht="33.75" customHeight="1"/>
    <row r="228" ht="20.25" customHeight="1"/>
  </sheetData>
  <sheetProtection/>
  <autoFilter ref="A9:G9"/>
  <mergeCells count="3">
    <mergeCell ref="A5:E5"/>
    <mergeCell ref="A6:E6"/>
    <mergeCell ref="B2:G2"/>
  </mergeCells>
  <printOptions/>
  <pageMargins left="0.7874015748031497" right="0.3937007874015748" top="0" bottom="0" header="0" footer="0"/>
  <pageSetup fitToHeight="0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2017-05-12T06:45:11Z</cp:lastPrinted>
  <dcterms:created xsi:type="dcterms:W3CDTF">2002-03-11T10:22:12Z</dcterms:created>
  <dcterms:modified xsi:type="dcterms:W3CDTF">2017-05-12T06:47:40Z</dcterms:modified>
  <cp:category/>
  <cp:version/>
  <cp:contentType/>
  <cp:contentStatus/>
</cp:coreProperties>
</file>