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<sst xmlns="http://schemas.openxmlformats.org/spreadsheetml/2006/main" count="70" uniqueCount="70">
  <si>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</si>
  <si>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</si>
  <si>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</si>
  <si>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</si>
  <si>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</si>
  <si>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</si>
  <si>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</si>
  <si>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</si>
  <si>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</si>
  <si>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</si>
  <si>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</si>
  <si>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</si>
  <si>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</si>
  <si>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</si>
  <si>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</si>
  <si>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</si>
  <si>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</si>
  <si>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</si>
  <si>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</si>
  <si>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</si>
  <si>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</si>
  <si>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</si>
  <si>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</si>
  <si>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</si>
  <si>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</si>
  <si>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</si>
  <si>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</si>
  <si>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</si>
  <si>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</si>
  <si>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</si>
  <si>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</si>
  <si>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</si>
  <si>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</si>
  <si>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</si>
  <si>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</si>
  <si>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</si>
  <si>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</si>
  <si>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</si>
  <si>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</si>
  <si>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</si>
  <si>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</si>
  <si>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</si>
  <si>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</si>
  <si>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</si>
  <si>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</si>
  <si>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</si>
  <si>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</si>
  <si>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</si>
  <si>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</si>
  <si>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</si>
  <si>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</si>
  <si>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</si>
  <si>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</si>
  <si>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</si>
  <si>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</si>
  <si>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</si>
  <si>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</si>
  <si>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</si>
  <si>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</si>
  <si>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</si>
  <si>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</si>
  <si>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по разделам и подразделам функциональной классификации расходов бюджетов РФ</t>
  </si>
  <si>
    <t>Бюджет на 2013 год (тыс. руб.)</t>
  </si>
  <si>
    <t>0409</t>
  </si>
  <si>
    <t>0505</t>
  </si>
  <si>
    <t>Дорожное хозяйство (дорожные фонды)</t>
  </si>
  <si>
    <t>Другие вопросы в области ЖКХ</t>
  </si>
  <si>
    <t xml:space="preserve">Расходы бюджета Новосветского сельского поселения за I полугодие 2013 года  </t>
  </si>
  <si>
    <t>Исполнение за I полугодие 2013 года (тыс. руб.)</t>
  </si>
  <si>
    <t xml:space="preserve">                                                                                   Приложение 3
                                                                                   к решению Совета депутатов 
                                                                                   МО Новосветское сельское поселение 
                                                                                   от 22.08.2013 года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</si>
</sst>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H3"/>
    </sheetView>
  </sheetViews>
  <sheetFormatPr defaultColWidth="9.125" defaultRowHeight="12.75"/>
  <cols>
    <col min="1" max="1" width="43.00390625" style="1" customWidth="1"/>
    <col min="2" max="2" width="10.625" style="1" customWidth="1"/>
    <col min="3" max="3" width="12.375" style="1" hidden="1" customWidth="1"/>
    <col min="4" max="4" width="12.875" style="1" hidden="1" customWidth="1"/>
    <col min="5" max="5" width="15.25390625" style="2" customWidth="1"/>
    <col min="6" max="6" width="12.375" style="2" customWidth="1"/>
    <col min="7" max="7" width="12.00390625" style="2" customWidth="1"/>
    <col min="8" max="8" width="10.625" style="1" hidden="1" customWidth="1"/>
    <col min="9" max="16384" width="9.125" style="1" customWidth="1"/>
  </cols>
  <sheetData>
    <row r="1" spans="1:8" ht="15.75" customHeight="1">
      <c r="A1" s="36" t="s">
        <v>69</v>
      </c>
      <c r="B1" s="37"/>
      <c r="C1" s="37"/>
      <c r="D1" s="37"/>
      <c r="E1" s="37"/>
      <c r="F1" s="37"/>
      <c r="G1" s="37"/>
      <c r="H1" s="37"/>
    </row>
    <row r="2" spans="1:8" ht="18.75" customHeight="1">
      <c r="A2" s="37"/>
      <c r="B2" s="37"/>
      <c r="C2" s="37"/>
      <c r="D2" s="37"/>
      <c r="E2" s="37"/>
      <c r="F2" s="37"/>
      <c r="G2" s="37"/>
      <c r="H2" s="37"/>
    </row>
    <row r="3" spans="1:8" ht="32.25" customHeight="1">
      <c r="A3" s="37"/>
      <c r="B3" s="37"/>
      <c r="C3" s="37"/>
      <c r="D3" s="37"/>
      <c r="E3" s="37"/>
      <c r="F3" s="37"/>
      <c r="G3" s="37"/>
      <c r="H3" s="37"/>
    </row>
    <row r="4" spans="1:5" ht="12.75" customHeight="1">
      <c r="A4" s="3"/>
      <c r="B4" s="3"/>
      <c r="C4" s="3"/>
      <c r="D4" s="3"/>
      <c r="E4" s="4"/>
    </row>
    <row r="5" spans="1:8" ht="20.25" customHeight="1">
      <c r="A5" s="35" t="s">
        <v>67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61</v>
      </c>
      <c r="B6" s="35"/>
      <c r="C6" s="35"/>
      <c r="D6" s="35"/>
      <c r="E6" s="35"/>
      <c r="F6" s="35"/>
      <c r="G6" s="35"/>
      <c r="H6" s="35"/>
    </row>
    <row r="7" spans="1:7" ht="12.75" customHeight="1">
      <c r="A7" s="38"/>
      <c r="B7" s="38"/>
      <c r="C7" s="38"/>
      <c r="D7" s="38"/>
      <c r="E7" s="38"/>
      <c r="F7" s="38"/>
      <c r="G7" s="8"/>
    </row>
    <row r="8" spans="1:4" ht="5.25" customHeight="1" hidden="1">
      <c r="A8" s="5"/>
      <c r="B8" s="5"/>
      <c r="C8" s="5"/>
      <c r="D8" s="5"/>
    </row>
    <row r="9" spans="1:8" ht="21" customHeight="1">
      <c r="A9" s="32" t="s">
        <v>0</v>
      </c>
      <c r="B9" s="32" t="s">
        <v>31</v>
      </c>
      <c r="C9" s="32" t="s">
        <v>56</v>
      </c>
      <c r="D9" s="32" t="s">
        <v>57</v>
      </c>
      <c r="E9" s="32" t="s">
        <v>62</v>
      </c>
      <c r="F9" s="32" t="s">
        <v>68</v>
      </c>
      <c r="G9" s="40" t="s">
        <v>42</v>
      </c>
      <c r="H9" s="39" t="s">
        <v>50</v>
      </c>
    </row>
    <row r="10" spans="1:8" ht="16.5" customHeight="1">
      <c r="A10" s="33"/>
      <c r="B10" s="33"/>
      <c r="C10" s="33"/>
      <c r="D10" s="33"/>
      <c r="E10" s="33"/>
      <c r="F10" s="33"/>
      <c r="G10" s="33"/>
      <c r="H10" s="39"/>
    </row>
    <row r="11" spans="1:8" ht="15" customHeight="1">
      <c r="A11" s="34"/>
      <c r="B11" s="34"/>
      <c r="C11" s="34"/>
      <c r="D11" s="34"/>
      <c r="E11" s="34"/>
      <c r="F11" s="34"/>
      <c r="G11" s="34"/>
      <c r="H11" s="39"/>
    </row>
    <row r="12" spans="1:8" s="6" customFormat="1" ht="15" customHeight="1">
      <c r="A12" s="14" t="s">
        <v>1</v>
      </c>
      <c r="B12" s="15" t="s">
        <v>32</v>
      </c>
      <c r="C12" s="30">
        <f>SUM(C13:C16)</f>
        <v>10459.9</v>
      </c>
      <c r="D12" s="9">
        <f>SUM(D13:D16)</f>
        <v>0</v>
      </c>
      <c r="E12" s="9">
        <f>SUM(E13:E16)</f>
        <v>13044.1</v>
      </c>
      <c r="F12" s="9">
        <f>F13+F14+F15+F16</f>
        <v>4470.1</v>
      </c>
      <c r="G12" s="10">
        <f aca="true" t="shared" si="0" ref="G12:G28">F12/E12*100</f>
        <v>34.269133171318835</v>
      </c>
      <c r="H12" s="26">
        <f>E12/E42*100</f>
        <v>24.52349276758974</v>
      </c>
    </row>
    <row r="13" spans="1:8" s="6" customFormat="1" ht="55.5" customHeight="1">
      <c r="A13" s="16" t="s">
        <v>51</v>
      </c>
      <c r="B13" s="17" t="s">
        <v>24</v>
      </c>
      <c r="C13" s="28">
        <v>318.4</v>
      </c>
      <c r="D13" s="28"/>
      <c r="E13" s="11">
        <v>503.6</v>
      </c>
      <c r="F13" s="11">
        <v>207.7</v>
      </c>
      <c r="G13" s="12">
        <f t="shared" si="0"/>
        <v>41.24305003971405</v>
      </c>
      <c r="H13" s="27">
        <f>E13/E42*100</f>
        <v>0.9467905764106525</v>
      </c>
    </row>
    <row r="14" spans="1:8" ht="15" customHeight="1">
      <c r="A14" s="18" t="s">
        <v>2</v>
      </c>
      <c r="B14" s="17" t="s">
        <v>3</v>
      </c>
      <c r="C14" s="28">
        <v>9592</v>
      </c>
      <c r="D14" s="28"/>
      <c r="E14" s="11">
        <v>9965</v>
      </c>
      <c r="F14" s="11">
        <v>4009.9</v>
      </c>
      <c r="G14" s="12">
        <f t="shared" si="0"/>
        <v>40.239839438033115</v>
      </c>
      <c r="H14" s="27">
        <f>E14/E42*100</f>
        <v>18.73464673139824</v>
      </c>
    </row>
    <row r="15" spans="1:8" ht="15" customHeight="1">
      <c r="A15" s="19" t="s">
        <v>4</v>
      </c>
      <c r="B15" s="20" t="s">
        <v>58</v>
      </c>
      <c r="C15" s="29">
        <v>200</v>
      </c>
      <c r="D15" s="29"/>
      <c r="E15" s="11">
        <v>100</v>
      </c>
      <c r="F15" s="11">
        <v>0</v>
      </c>
      <c r="G15" s="12">
        <f t="shared" si="0"/>
        <v>0</v>
      </c>
      <c r="H15" s="27">
        <f>E15/E42*100</f>
        <v>0.18800448300449812</v>
      </c>
    </row>
    <row r="16" spans="1:8" ht="15" customHeight="1">
      <c r="A16" s="18" t="s">
        <v>5</v>
      </c>
      <c r="B16" s="17" t="s">
        <v>59</v>
      </c>
      <c r="C16" s="28">
        <v>349.5</v>
      </c>
      <c r="D16" s="28"/>
      <c r="E16" s="11">
        <v>2475.5</v>
      </c>
      <c r="F16" s="13">
        <v>252.5</v>
      </c>
      <c r="G16" s="12">
        <f t="shared" si="0"/>
        <v>10.19995960412038</v>
      </c>
      <c r="H16" s="27">
        <f>E16/E42*100</f>
        <v>4.654050976776351</v>
      </c>
    </row>
    <row r="17" spans="1:8" s="31" customFormat="1" ht="15" customHeight="1">
      <c r="A17" s="21" t="s">
        <v>20</v>
      </c>
      <c r="B17" s="15" t="s">
        <v>33</v>
      </c>
      <c r="C17" s="9">
        <v>0</v>
      </c>
      <c r="D17" s="9">
        <v>0</v>
      </c>
      <c r="E17" s="9">
        <f>E18</f>
        <v>295.871</v>
      </c>
      <c r="F17" s="9">
        <f>F18</f>
        <v>116.1</v>
      </c>
      <c r="G17" s="10">
        <f t="shared" si="0"/>
        <v>39.240074221535735</v>
      </c>
      <c r="H17" s="26">
        <f>E17/E42*100</f>
        <v>0.5562507439102385</v>
      </c>
    </row>
    <row r="18" spans="1:8" ht="15" customHeight="1">
      <c r="A18" s="18" t="s">
        <v>21</v>
      </c>
      <c r="B18" s="17" t="s">
        <v>25</v>
      </c>
      <c r="C18" s="28"/>
      <c r="D18" s="28"/>
      <c r="E18" s="11">
        <v>295.871</v>
      </c>
      <c r="F18" s="11">
        <v>116.1</v>
      </c>
      <c r="G18" s="12">
        <f t="shared" si="0"/>
        <v>39.240074221535735</v>
      </c>
      <c r="H18" s="27">
        <f>E18/E42*100</f>
        <v>0.5562507439102385</v>
      </c>
    </row>
    <row r="19" spans="1:8" s="6" customFormat="1" ht="25.5">
      <c r="A19" s="14" t="s">
        <v>6</v>
      </c>
      <c r="B19" s="15" t="s">
        <v>34</v>
      </c>
      <c r="C19" s="9">
        <f>SUM(C20:C21)</f>
        <v>650</v>
      </c>
      <c r="D19" s="9">
        <f>SUM(D20:D21)</f>
        <v>0</v>
      </c>
      <c r="E19" s="9">
        <f>SUM(E20:E21)</f>
        <v>497</v>
      </c>
      <c r="F19" s="9">
        <f>SUM(F20:F21)</f>
        <v>0</v>
      </c>
      <c r="G19" s="10">
        <f t="shared" si="0"/>
        <v>0</v>
      </c>
      <c r="H19" s="26">
        <f>E19/E42*100</f>
        <v>0.9343822805323556</v>
      </c>
    </row>
    <row r="20" spans="1:8" ht="42.75" customHeight="1">
      <c r="A20" s="18" t="s">
        <v>60</v>
      </c>
      <c r="B20" s="17" t="s">
        <v>7</v>
      </c>
      <c r="C20" s="28">
        <v>73</v>
      </c>
      <c r="D20" s="28"/>
      <c r="E20" s="22">
        <v>105</v>
      </c>
      <c r="F20" s="11">
        <v>0</v>
      </c>
      <c r="G20" s="12">
        <f t="shared" si="0"/>
        <v>0</v>
      </c>
      <c r="H20" s="27">
        <f>E20/E42*100</f>
        <v>0.19740470715472305</v>
      </c>
    </row>
    <row r="21" spans="1:8" ht="15" customHeight="1">
      <c r="A21" s="18" t="s">
        <v>43</v>
      </c>
      <c r="B21" s="17" t="s">
        <v>8</v>
      </c>
      <c r="C21" s="28">
        <v>577</v>
      </c>
      <c r="D21" s="28"/>
      <c r="E21" s="22">
        <v>392</v>
      </c>
      <c r="F21" s="11">
        <v>0</v>
      </c>
      <c r="G21" s="12">
        <f t="shared" si="0"/>
        <v>0</v>
      </c>
      <c r="H21" s="27">
        <f>E21/E42*100</f>
        <v>0.7369775733776327</v>
      </c>
    </row>
    <row r="22" spans="1:8" s="6" customFormat="1" ht="15" customHeight="1">
      <c r="A22" s="21" t="s">
        <v>9</v>
      </c>
      <c r="B22" s="15" t="s">
        <v>35</v>
      </c>
      <c r="C22" s="9">
        <f>SUM(C23:C26)</f>
        <v>1933</v>
      </c>
      <c r="D22" s="9">
        <f>SUM(D23:D26)</f>
        <v>130</v>
      </c>
      <c r="E22" s="9">
        <f>SUM(E23:E26)</f>
        <v>13210.59</v>
      </c>
      <c r="F22" s="9">
        <f>SUM(F23:F26)</f>
        <v>4711.799999999999</v>
      </c>
      <c r="G22" s="10">
        <f t="shared" si="0"/>
        <v>35.66684001244455</v>
      </c>
      <c r="H22" s="26">
        <f>E22/E42*100</f>
        <v>24.83650143134393</v>
      </c>
    </row>
    <row r="23" spans="1:8" s="6" customFormat="1" ht="15" customHeight="1">
      <c r="A23" s="23" t="s">
        <v>40</v>
      </c>
      <c r="B23" s="17" t="s">
        <v>41</v>
      </c>
      <c r="C23" s="28">
        <v>60</v>
      </c>
      <c r="D23" s="28">
        <v>130</v>
      </c>
      <c r="E23" s="11">
        <v>209.53</v>
      </c>
      <c r="F23" s="11">
        <v>0</v>
      </c>
      <c r="G23" s="12">
        <f t="shared" si="0"/>
        <v>0</v>
      </c>
      <c r="H23" s="27">
        <f>E23/E42*100</f>
        <v>0.3939257932393249</v>
      </c>
    </row>
    <row r="24" spans="1:8" s="6" customFormat="1" ht="15" customHeight="1">
      <c r="A24" s="23" t="s">
        <v>65</v>
      </c>
      <c r="B24" s="17" t="s">
        <v>63</v>
      </c>
      <c r="C24" s="28"/>
      <c r="D24" s="28"/>
      <c r="E24" s="11">
        <v>11786.06</v>
      </c>
      <c r="F24" s="11">
        <v>4509.4</v>
      </c>
      <c r="G24" s="12">
        <f t="shared" si="0"/>
        <v>38.26045345094119</v>
      </c>
      <c r="H24" s="27"/>
    </row>
    <row r="25" spans="1:8" ht="15" customHeight="1">
      <c r="A25" s="18" t="s">
        <v>49</v>
      </c>
      <c r="B25" s="17" t="s">
        <v>52</v>
      </c>
      <c r="C25" s="28">
        <v>433</v>
      </c>
      <c r="D25" s="28"/>
      <c r="E25" s="11">
        <v>445</v>
      </c>
      <c r="F25" s="13">
        <v>188.4</v>
      </c>
      <c r="G25" s="12">
        <f t="shared" si="0"/>
        <v>42.337078651685395</v>
      </c>
      <c r="H25" s="27">
        <f>E25/E42*100</f>
        <v>0.8366199493700167</v>
      </c>
    </row>
    <row r="26" spans="1:8" ht="26.25" customHeight="1">
      <c r="A26" s="18" t="s">
        <v>23</v>
      </c>
      <c r="B26" s="17" t="s">
        <v>26</v>
      </c>
      <c r="C26" s="28">
        <v>1440</v>
      </c>
      <c r="D26" s="28"/>
      <c r="E26" s="11">
        <v>770</v>
      </c>
      <c r="F26" s="11">
        <v>14</v>
      </c>
      <c r="G26" s="12">
        <f t="shared" si="0"/>
        <v>1.8181818181818181</v>
      </c>
      <c r="H26" s="27">
        <f>E26/E42*100</f>
        <v>1.4476345191346356</v>
      </c>
    </row>
    <row r="27" spans="1:8" s="6" customFormat="1" ht="15" customHeight="1">
      <c r="A27" s="21" t="s">
        <v>44</v>
      </c>
      <c r="B27" s="15" t="s">
        <v>36</v>
      </c>
      <c r="C27" s="9">
        <f>SUM(C28:C30)</f>
        <v>10059.7</v>
      </c>
      <c r="D27" s="9">
        <f>SUM(D28:D30)</f>
        <v>140</v>
      </c>
      <c r="E27" s="9">
        <f>SUM(E28:E31)</f>
        <v>11763.3</v>
      </c>
      <c r="F27" s="9">
        <f>SUM(F28:F31)</f>
        <v>2729.6</v>
      </c>
      <c r="G27" s="10">
        <f t="shared" si="0"/>
        <v>23.204372922564247</v>
      </c>
      <c r="H27" s="26">
        <f>E27/E42*100</f>
        <v>22.115531349268124</v>
      </c>
    </row>
    <row r="28" spans="1:8" s="7" customFormat="1" ht="15" customHeight="1">
      <c r="A28" s="18" t="s">
        <v>18</v>
      </c>
      <c r="B28" s="17" t="s">
        <v>10</v>
      </c>
      <c r="C28" s="28">
        <v>2465.5</v>
      </c>
      <c r="D28" s="28"/>
      <c r="E28" s="11">
        <v>1811.9</v>
      </c>
      <c r="F28" s="11">
        <v>186.2</v>
      </c>
      <c r="G28" s="12">
        <f t="shared" si="0"/>
        <v>10.276505325900986</v>
      </c>
      <c r="H28" s="27">
        <f>E28/E42*100</f>
        <v>3.4064532275585013</v>
      </c>
    </row>
    <row r="29" spans="1:8" ht="15" customHeight="1">
      <c r="A29" s="18" t="s">
        <v>11</v>
      </c>
      <c r="B29" s="17" t="s">
        <v>12</v>
      </c>
      <c r="C29" s="28">
        <v>980.9</v>
      </c>
      <c r="D29" s="28"/>
      <c r="E29" s="11">
        <v>1514.5</v>
      </c>
      <c r="F29" s="11">
        <v>221.5</v>
      </c>
      <c r="G29" s="12">
        <f aca="true" t="shared" si="1" ref="G29:G42">F29/E29*100</f>
        <v>14.625288874215913</v>
      </c>
      <c r="H29" s="27">
        <f>E29/E42*100</f>
        <v>2.847327895103124</v>
      </c>
    </row>
    <row r="30" spans="1:8" ht="15" customHeight="1">
      <c r="A30" s="18" t="s">
        <v>27</v>
      </c>
      <c r="B30" s="17" t="s">
        <v>28</v>
      </c>
      <c r="C30" s="28">
        <v>6613.3</v>
      </c>
      <c r="D30" s="28">
        <v>140</v>
      </c>
      <c r="E30" s="11">
        <v>2582.2</v>
      </c>
      <c r="F30" s="11">
        <v>619.1</v>
      </c>
      <c r="G30" s="12">
        <f t="shared" si="1"/>
        <v>23.975679653009063</v>
      </c>
      <c r="H30" s="27">
        <f>E30/E42*100</f>
        <v>4.85465176014215</v>
      </c>
    </row>
    <row r="31" spans="1:8" ht="15" customHeight="1">
      <c r="A31" s="18" t="s">
        <v>66</v>
      </c>
      <c r="B31" s="17" t="s">
        <v>64</v>
      </c>
      <c r="C31" s="28"/>
      <c r="D31" s="28"/>
      <c r="E31" s="11">
        <v>5854.7</v>
      </c>
      <c r="F31" s="11">
        <v>1702.8</v>
      </c>
      <c r="G31" s="12">
        <f t="shared" si="1"/>
        <v>29.084325413770134</v>
      </c>
      <c r="H31" s="27"/>
    </row>
    <row r="32" spans="1:8" s="6" customFormat="1" ht="15" customHeight="1">
      <c r="A32" s="14" t="s">
        <v>13</v>
      </c>
      <c r="B32" s="15" t="s">
        <v>37</v>
      </c>
      <c r="C32" s="9">
        <f>C33</f>
        <v>155</v>
      </c>
      <c r="D32" s="9">
        <f>D33</f>
        <v>170</v>
      </c>
      <c r="E32" s="9">
        <f>E33</f>
        <v>290</v>
      </c>
      <c r="F32" s="9">
        <f>SUM(F33)</f>
        <v>35.7</v>
      </c>
      <c r="G32" s="10">
        <f t="shared" si="1"/>
        <v>12.310344827586208</v>
      </c>
      <c r="H32" s="26">
        <f>E32/E42*100</f>
        <v>0.5452130007130446</v>
      </c>
    </row>
    <row r="33" spans="1:8" ht="15" customHeight="1">
      <c r="A33" s="18" t="s">
        <v>14</v>
      </c>
      <c r="B33" s="17" t="s">
        <v>15</v>
      </c>
      <c r="C33" s="28">
        <v>155</v>
      </c>
      <c r="D33" s="28">
        <v>170</v>
      </c>
      <c r="E33" s="11">
        <v>290</v>
      </c>
      <c r="F33" s="11">
        <v>35.7</v>
      </c>
      <c r="G33" s="12">
        <f t="shared" si="1"/>
        <v>12.310344827586208</v>
      </c>
      <c r="H33" s="27">
        <f>E33/E42*100</f>
        <v>0.5452130007130446</v>
      </c>
    </row>
    <row r="34" spans="1:8" s="6" customFormat="1" ht="27" customHeight="1">
      <c r="A34" s="14" t="s">
        <v>45</v>
      </c>
      <c r="B34" s="15" t="s">
        <v>38</v>
      </c>
      <c r="C34" s="9">
        <f>C35+C36</f>
        <v>7048.4</v>
      </c>
      <c r="D34" s="9">
        <f>D35+D36</f>
        <v>300</v>
      </c>
      <c r="E34" s="9">
        <f>E35+E36</f>
        <v>12995.36</v>
      </c>
      <c r="F34" s="9">
        <f>F35</f>
        <v>4002.9</v>
      </c>
      <c r="G34" s="10">
        <f t="shared" si="1"/>
        <v>30.802532596249737</v>
      </c>
      <c r="H34" s="26">
        <f>E34/E42*100</f>
        <v>24.431859382573347</v>
      </c>
    </row>
    <row r="35" spans="1:8" ht="15" customHeight="1">
      <c r="A35" s="18" t="s">
        <v>19</v>
      </c>
      <c r="B35" s="17" t="s">
        <v>16</v>
      </c>
      <c r="C35" s="28">
        <v>6646.4</v>
      </c>
      <c r="D35" s="28">
        <v>300</v>
      </c>
      <c r="E35" s="11">
        <v>12995.36</v>
      </c>
      <c r="F35" s="11">
        <v>4002.9</v>
      </c>
      <c r="G35" s="12">
        <f t="shared" si="1"/>
        <v>30.802532596249737</v>
      </c>
      <c r="H35" s="27">
        <f>E35/E42*100</f>
        <v>24.431859382573347</v>
      </c>
    </row>
    <row r="36" spans="1:8" ht="28.5" customHeight="1" hidden="1">
      <c r="A36" s="18"/>
      <c r="B36" s="17"/>
      <c r="C36" s="28">
        <v>402</v>
      </c>
      <c r="D36" s="28"/>
      <c r="E36" s="11"/>
      <c r="F36" s="11"/>
      <c r="G36" s="12"/>
      <c r="H36" s="27"/>
    </row>
    <row r="37" spans="1:8" s="6" customFormat="1" ht="15" customHeight="1">
      <c r="A37" s="14" t="s">
        <v>17</v>
      </c>
      <c r="B37" s="15" t="s">
        <v>39</v>
      </c>
      <c r="C37" s="9">
        <f>C39+C38</f>
        <v>400.5</v>
      </c>
      <c r="D37" s="9">
        <f>D39+D38</f>
        <v>0</v>
      </c>
      <c r="E37" s="9">
        <f>E39+E38</f>
        <v>498</v>
      </c>
      <c r="F37" s="9">
        <f>F39+F38</f>
        <v>167.5</v>
      </c>
      <c r="G37" s="10">
        <f t="shared" si="1"/>
        <v>33.634538152610446</v>
      </c>
      <c r="H37" s="26">
        <f>E37/E42*100</f>
        <v>0.9362623253624006</v>
      </c>
    </row>
    <row r="38" spans="1:8" s="6" customFormat="1" ht="15" customHeight="1">
      <c r="A38" s="16" t="s">
        <v>47</v>
      </c>
      <c r="B38" s="17" t="s">
        <v>48</v>
      </c>
      <c r="C38" s="28">
        <v>113.5</v>
      </c>
      <c r="D38" s="28"/>
      <c r="E38" s="11">
        <v>130</v>
      </c>
      <c r="F38" s="11">
        <v>58.6</v>
      </c>
      <c r="G38" s="12">
        <f t="shared" si="1"/>
        <v>45.07692307692307</v>
      </c>
      <c r="H38" s="27">
        <f>E38/E42*100</f>
        <v>0.24440582790584753</v>
      </c>
    </row>
    <row r="39" spans="1:8" ht="16.5" customHeight="1">
      <c r="A39" s="18" t="s">
        <v>29</v>
      </c>
      <c r="B39" s="17" t="s">
        <v>30</v>
      </c>
      <c r="C39" s="28">
        <v>287</v>
      </c>
      <c r="D39" s="28"/>
      <c r="E39" s="11">
        <v>368</v>
      </c>
      <c r="F39" s="11">
        <v>108.9</v>
      </c>
      <c r="G39" s="12">
        <f t="shared" si="1"/>
        <v>29.592391304347824</v>
      </c>
      <c r="H39" s="27">
        <f>E39/E42*100</f>
        <v>0.6918564974565531</v>
      </c>
    </row>
    <row r="40" spans="1:8" s="6" customFormat="1" ht="19.5" customHeight="1">
      <c r="A40" s="14" t="s">
        <v>46</v>
      </c>
      <c r="B40" s="15" t="s">
        <v>53</v>
      </c>
      <c r="C40" s="9">
        <f>C41</f>
        <v>500</v>
      </c>
      <c r="D40" s="9">
        <f>D41</f>
        <v>0</v>
      </c>
      <c r="E40" s="9">
        <f>E41</f>
        <v>596</v>
      </c>
      <c r="F40" s="9">
        <f>F41</f>
        <v>164.3</v>
      </c>
      <c r="G40" s="10">
        <f>F40/E40*100</f>
        <v>27.56711409395973</v>
      </c>
      <c r="H40" s="26">
        <f>E40/E42*100</f>
        <v>1.1205067187068087</v>
      </c>
    </row>
    <row r="41" spans="1:8" ht="15" customHeight="1">
      <c r="A41" s="18" t="s">
        <v>54</v>
      </c>
      <c r="B41" s="17" t="s">
        <v>55</v>
      </c>
      <c r="C41" s="28">
        <v>500</v>
      </c>
      <c r="D41" s="28"/>
      <c r="E41" s="11">
        <v>596</v>
      </c>
      <c r="F41" s="11">
        <v>164.3</v>
      </c>
      <c r="G41" s="12">
        <f>F41/E41*100</f>
        <v>27.56711409395973</v>
      </c>
      <c r="H41" s="27">
        <f>E41/E42*100</f>
        <v>1.1205067187068087</v>
      </c>
    </row>
    <row r="42" spans="1:8" ht="15" customHeight="1">
      <c r="A42" s="24" t="s">
        <v>22</v>
      </c>
      <c r="B42" s="25"/>
      <c r="C42" s="9">
        <f>SUM(C12+C17+C19+C22+C27+C32+C34+C40+C37)</f>
        <v>31206.5</v>
      </c>
      <c r="D42" s="9">
        <f>SUM(D12+D17+D19+D22+D27+D32+D34+D40+D37)</f>
        <v>740</v>
      </c>
      <c r="E42" s="9">
        <f>SUM(E12+E17+E19+E22+E27+E32+E34+E40+E37)</f>
        <v>53190.221000000005</v>
      </c>
      <c r="F42" s="9">
        <f>SUM(F12+F17+F19+F22+F27+F32+F34+F40+F37)</f>
        <v>16398</v>
      </c>
      <c r="G42" s="10">
        <f t="shared" si="1"/>
        <v>30.8289751230776</v>
      </c>
      <c r="H42" s="26">
        <f>H12+H17+H19+H22+H27+H32+H34+H40+H37</f>
        <v>100</v>
      </c>
    </row>
  </sheetData>
  <sheetProtection/>
  <mergeCells count="12">
    <mergeCell ref="A1:H3"/>
    <mergeCell ref="A7:F7"/>
    <mergeCell ref="H9:H11"/>
    <mergeCell ref="F9:F11"/>
    <mergeCell ref="E9:E11"/>
    <mergeCell ref="G9:G11"/>
    <mergeCell ref="C9:C11"/>
    <mergeCell ref="D9:D11"/>
    <mergeCell ref="A5:H5"/>
    <mergeCell ref="A6:H6"/>
    <mergeCell ref="A9:A11"/>
    <mergeCell ref="B9:B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Секретарь</cp:lastModifiedBy>
  <cp:lastPrinted>2013-08-22T05:33:58Z</cp:lastPrinted>
  <dcterms:created xsi:type="dcterms:W3CDTF">2005-07-27T12:36:10Z</dcterms:created>
  <dcterms:modified xsi:type="dcterms:W3CDTF">2013-08-22T05:34:04Z</dcterms:modified>
  <cp:category/>
  <cp:version/>
  <cp:contentType/>
  <cp:contentStatus/>
</cp:coreProperties>
</file>